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updateLinks="never" defaultThemeVersion="166925"/>
  <mc:AlternateContent xmlns:mc="http://schemas.openxmlformats.org/markup-compatibility/2006">
    <mc:Choice Requires="x15">
      <x15ac:absPath xmlns:x15ac="http://schemas.microsoft.com/office/spreadsheetml/2010/11/ac" url="https://ascentae.sharepoint.com/sites/Ascentae/Shared Documents/Sales Team 2026/10. Pricing &amp; Quoting Tools/"/>
    </mc:Choice>
  </mc:AlternateContent>
  <xr:revisionPtr revIDLastSave="0" documentId="8_{1194A826-7623-44C8-B4D7-D867278153F9}" xr6:coauthVersionLast="47" xr6:coauthVersionMax="47" xr10:uidLastSave="{00000000-0000-0000-0000-000000000000}"/>
  <bookViews>
    <workbookView xWindow="-120" yWindow="-120" windowWidth="51840" windowHeight="21120" firstSheet="20" activeTab="20" xr2:uid="{2CCEBB74-AF2C-4770-BCE1-6FB065E36E83}"/>
  </bookViews>
  <sheets>
    <sheet name="Menu" sheetId="5" r:id="rId1"/>
    <sheet name="HuMaN Kits" sheetId="27" r:id="rId2"/>
    <sheet name="Ascentae Room Kits" sheetId="26" r:id="rId3"/>
    <sheet name="Ascentae Services" sheetId="29" r:id="rId4"/>
    <sheet name="Nureva" sheetId="31" r:id="rId5"/>
    <sheet name="Jupiter" sheetId="1" r:id="rId6"/>
    <sheet name="Maxhub" sheetId="22" r:id="rId7"/>
    <sheet name="IAdea" sheetId="11" r:id="rId8"/>
    <sheet name="GoBright" sheetId="36" r:id="rId9"/>
    <sheet name="ProDVX" sheetId="16" r:id="rId10"/>
    <sheet name="Evoko" sheetId="18" r:id="rId11"/>
    <sheet name="PTZOptics" sheetId="9" r:id="rId12"/>
    <sheet name="Rocware" sheetId="34" r:id="rId13"/>
    <sheet name="Huddly" sheetId="20" r:id="rId14"/>
    <sheet name="ReThink" sheetId="32" r:id="rId15"/>
    <sheet name="Mersive" sheetId="33" r:id="rId16"/>
    <sheet name="AirServer" sheetId="28" r:id="rId17"/>
    <sheet name="Utelogy" sheetId="25" r:id="rId18"/>
    <sheet name="Nialli" sheetId="12" r:id="rId19"/>
    <sheet name="Project Rooms" sheetId="30" r:id="rId20"/>
    <sheet name="ActiveFloor" sheetId="19" r:id="rId21"/>
    <sheet name="Flat File for Uploads" sheetId="21" r:id="rId22"/>
  </sheets>
  <externalReferences>
    <externalReference r:id="rId23"/>
    <externalReference r:id="rId24"/>
    <externalReference r:id="rId25"/>
  </externalReferences>
  <definedNames>
    <definedName name="_xlnm._FilterDatabase" localSheetId="21" hidden="1">'Flat File for Uploads'!$A$1:$F$1</definedName>
    <definedName name="_xlnm._FilterDatabase" localSheetId="6" hidden="1">Maxhub!#REF!</definedName>
    <definedName name="_xlnm._FilterDatabase" localSheetId="9" hidden="1">ProDVX!$A$10:$H$75</definedName>
    <definedName name="EUR" localSheetId="16">[1]GoBright!#REF!</definedName>
    <definedName name="EUR" localSheetId="8">GoBright!#REF!</definedName>
    <definedName name="EUR">#REF!</definedName>
    <definedName name="Exchange" localSheetId="16">#REF!</definedName>
    <definedName name="Exchange" localSheetId="10">Evoko!#REF!</definedName>
    <definedName name="Exchange">#REF!</definedName>
    <definedName name="_xlnm.Print_Area" localSheetId="13">Huddly!$A$1:$G$58</definedName>
    <definedName name="USD" localSheetId="16">[1]GoBright!#REF!</definedName>
    <definedName name="USD" localSheetId="8">GoBright!#REF!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3" i="21" l="1"/>
  <c r="C573" i="21"/>
  <c r="B573" i="21"/>
  <c r="F572" i="21"/>
  <c r="C572" i="21"/>
  <c r="B572" i="21"/>
  <c r="F571" i="21"/>
  <c r="E571" i="21"/>
  <c r="D571" i="21"/>
  <c r="C571" i="21"/>
  <c r="B571" i="21"/>
  <c r="F570" i="21"/>
  <c r="E570" i="21"/>
  <c r="D570" i="21"/>
  <c r="C570" i="21"/>
  <c r="B570" i="21"/>
  <c r="F569" i="21"/>
  <c r="E569" i="21"/>
  <c r="C569" i="21"/>
  <c r="B569" i="21"/>
  <c r="F568" i="21"/>
  <c r="E568" i="21"/>
  <c r="C568" i="21"/>
  <c r="B568" i="21"/>
  <c r="F567" i="21"/>
  <c r="E567" i="21"/>
  <c r="C567" i="21"/>
  <c r="B567" i="21"/>
  <c r="F566" i="21"/>
  <c r="E566" i="21"/>
  <c r="C566" i="21"/>
  <c r="B566" i="21"/>
  <c r="F565" i="21"/>
  <c r="E565" i="21"/>
  <c r="C565" i="21"/>
  <c r="B565" i="21"/>
  <c r="F564" i="21"/>
  <c r="E564" i="21"/>
  <c r="C564" i="21"/>
  <c r="B564" i="21"/>
  <c r="F563" i="21"/>
  <c r="C563" i="21"/>
  <c r="B563" i="21"/>
  <c r="F562" i="21"/>
  <c r="C562" i="21"/>
  <c r="B562" i="21"/>
  <c r="F561" i="21"/>
  <c r="C561" i="21"/>
  <c r="B561" i="21"/>
  <c r="F560" i="21"/>
  <c r="C560" i="21"/>
  <c r="B560" i="21"/>
  <c r="F559" i="21"/>
  <c r="C559" i="21"/>
  <c r="B559" i="21"/>
  <c r="F558" i="21"/>
  <c r="C558" i="21"/>
  <c r="B558" i="21"/>
  <c r="F557" i="21"/>
  <c r="C557" i="21"/>
  <c r="B557" i="21"/>
  <c r="F556" i="21"/>
  <c r="C556" i="21"/>
  <c r="B556" i="21"/>
  <c r="F555" i="21"/>
  <c r="C555" i="21"/>
  <c r="B555" i="21"/>
  <c r="F554" i="21"/>
  <c r="C554" i="21"/>
  <c r="B554" i="21"/>
  <c r="F553" i="21"/>
  <c r="C553" i="21"/>
  <c r="B553" i="21"/>
  <c r="F552" i="21"/>
  <c r="C552" i="21"/>
  <c r="B552" i="21"/>
  <c r="F551" i="21"/>
  <c r="C551" i="21"/>
  <c r="B551" i="21"/>
  <c r="F550" i="21"/>
  <c r="C550" i="21"/>
  <c r="B550" i="21"/>
  <c r="F549" i="21"/>
  <c r="C549" i="21"/>
  <c r="B549" i="21"/>
  <c r="F548" i="21"/>
  <c r="C548" i="21"/>
  <c r="B548" i="21"/>
  <c r="F547" i="21"/>
  <c r="C547" i="21"/>
  <c r="B547" i="21"/>
  <c r="F546" i="21"/>
  <c r="C546" i="21"/>
  <c r="B546" i="21"/>
  <c r="F545" i="21"/>
  <c r="C545" i="21"/>
  <c r="B545" i="21"/>
  <c r="F544" i="21"/>
  <c r="C544" i="21"/>
  <c r="B544" i="21"/>
  <c r="F543" i="21"/>
  <c r="C543" i="21"/>
  <c r="B543" i="21"/>
  <c r="F542" i="21"/>
  <c r="C542" i="21"/>
  <c r="B542" i="21"/>
  <c r="F541" i="21"/>
  <c r="C541" i="21"/>
  <c r="B541" i="21"/>
  <c r="F540" i="21"/>
  <c r="C540" i="21"/>
  <c r="B540" i="21"/>
  <c r="F539" i="21"/>
  <c r="C539" i="21"/>
  <c r="B539" i="21"/>
  <c r="F538" i="21"/>
  <c r="C538" i="21"/>
  <c r="B538" i="21"/>
  <c r="F537" i="21"/>
  <c r="C537" i="21"/>
  <c r="B537" i="21"/>
  <c r="F536" i="21"/>
  <c r="C536" i="21"/>
  <c r="B536" i="21"/>
  <c r="F535" i="21"/>
  <c r="C535" i="21"/>
  <c r="B535" i="21"/>
  <c r="F534" i="21"/>
  <c r="C534" i="21"/>
  <c r="B534" i="21"/>
  <c r="F533" i="21"/>
  <c r="C533" i="21"/>
  <c r="B533" i="21"/>
  <c r="F532" i="21"/>
  <c r="C532" i="21"/>
  <c r="B532" i="21"/>
  <c r="F531" i="21"/>
  <c r="C531" i="21"/>
  <c r="B531" i="21"/>
  <c r="F530" i="21"/>
  <c r="C530" i="21"/>
  <c r="B530" i="21"/>
  <c r="F529" i="21"/>
  <c r="C529" i="21"/>
  <c r="B529" i="21"/>
  <c r="F528" i="21"/>
  <c r="C528" i="21"/>
  <c r="B528" i="21"/>
  <c r="F527" i="21"/>
  <c r="C527" i="21"/>
  <c r="B527" i="21"/>
  <c r="F526" i="21"/>
  <c r="C526" i="21"/>
  <c r="B526" i="21"/>
  <c r="F525" i="21"/>
  <c r="C525" i="21"/>
  <c r="B525" i="21"/>
  <c r="F524" i="21"/>
  <c r="C524" i="21"/>
  <c r="B524" i="21"/>
  <c r="F523" i="21"/>
  <c r="C523" i="21"/>
  <c r="B523" i="21"/>
  <c r="F522" i="21"/>
  <c r="C522" i="21"/>
  <c r="B522" i="21"/>
  <c r="F521" i="21"/>
  <c r="C521" i="21"/>
  <c r="B521" i="21"/>
  <c r="F520" i="21"/>
  <c r="C520" i="21"/>
  <c r="B520" i="21"/>
  <c r="F519" i="21"/>
  <c r="C519" i="21"/>
  <c r="B519" i="21"/>
  <c r="F518" i="21"/>
  <c r="C518" i="21"/>
  <c r="B518" i="21"/>
  <c r="F517" i="21"/>
  <c r="C517" i="21"/>
  <c r="B517" i="21"/>
  <c r="F516" i="21"/>
  <c r="C516" i="21"/>
  <c r="B516" i="21"/>
  <c r="F515" i="21"/>
  <c r="C515" i="21"/>
  <c r="B515" i="21"/>
  <c r="F514" i="21"/>
  <c r="C514" i="21"/>
  <c r="B514" i="21"/>
  <c r="F513" i="21"/>
  <c r="C513" i="21"/>
  <c r="B513" i="21"/>
  <c r="F512" i="21"/>
  <c r="C512" i="21"/>
  <c r="B512" i="21"/>
  <c r="F511" i="21"/>
  <c r="C511" i="21"/>
  <c r="B511" i="21"/>
  <c r="F510" i="21"/>
  <c r="C510" i="21"/>
  <c r="B510" i="21"/>
  <c r="F509" i="21"/>
  <c r="C509" i="21"/>
  <c r="B509" i="21"/>
  <c r="F508" i="21"/>
  <c r="C508" i="21"/>
  <c r="B508" i="21"/>
  <c r="F507" i="21"/>
  <c r="C507" i="21"/>
  <c r="B507" i="21"/>
  <c r="F506" i="21"/>
  <c r="C506" i="21"/>
  <c r="B506" i="21"/>
  <c r="F505" i="21"/>
  <c r="C505" i="21"/>
  <c r="B505" i="21"/>
  <c r="F504" i="21"/>
  <c r="C504" i="21"/>
  <c r="B504" i="21"/>
  <c r="F503" i="21"/>
  <c r="C503" i="21"/>
  <c r="B503" i="21"/>
  <c r="F502" i="21"/>
  <c r="C502" i="21"/>
  <c r="B502" i="21"/>
  <c r="F501" i="21"/>
  <c r="C501" i="21"/>
  <c r="B501" i="21"/>
  <c r="F500" i="21"/>
  <c r="C500" i="21"/>
  <c r="B500" i="21"/>
  <c r="F499" i="21"/>
  <c r="C499" i="21"/>
  <c r="B499" i="21"/>
  <c r="F498" i="21"/>
  <c r="C498" i="21"/>
  <c r="B498" i="21"/>
  <c r="F497" i="21"/>
  <c r="C497" i="21"/>
  <c r="B497" i="21"/>
  <c r="F496" i="21"/>
  <c r="C496" i="21"/>
  <c r="B496" i="21"/>
  <c r="F495" i="21"/>
  <c r="C495" i="21"/>
  <c r="B495" i="21"/>
  <c r="F494" i="21"/>
  <c r="C494" i="21"/>
  <c r="B494" i="21"/>
  <c r="F493" i="21"/>
  <c r="C493" i="21"/>
  <c r="B493" i="21"/>
  <c r="F492" i="21"/>
  <c r="C492" i="21"/>
  <c r="B492" i="21"/>
  <c r="F491" i="21"/>
  <c r="C491" i="21"/>
  <c r="B491" i="21"/>
  <c r="F490" i="21"/>
  <c r="C490" i="21"/>
  <c r="B490" i="21"/>
  <c r="F489" i="21"/>
  <c r="C489" i="21"/>
  <c r="B489" i="21"/>
  <c r="F488" i="21"/>
  <c r="C488" i="21"/>
  <c r="B488" i="21"/>
  <c r="F487" i="21"/>
  <c r="C487" i="21"/>
  <c r="B487" i="21"/>
  <c r="F486" i="21"/>
  <c r="C486" i="21"/>
  <c r="B486" i="21"/>
  <c r="F485" i="21"/>
  <c r="C485" i="21"/>
  <c r="B485" i="21"/>
  <c r="F484" i="21"/>
  <c r="C484" i="21"/>
  <c r="B484" i="21"/>
  <c r="F483" i="21"/>
  <c r="C483" i="21"/>
  <c r="B483" i="21"/>
  <c r="F482" i="21"/>
  <c r="C482" i="21"/>
  <c r="B482" i="21"/>
  <c r="F481" i="21"/>
  <c r="C481" i="21"/>
  <c r="B481" i="21"/>
  <c r="F480" i="21"/>
  <c r="C480" i="21"/>
  <c r="B480" i="21"/>
  <c r="F479" i="21"/>
  <c r="C479" i="21"/>
  <c r="B479" i="21"/>
  <c r="F478" i="21"/>
  <c r="C478" i="21"/>
  <c r="B478" i="21"/>
  <c r="F477" i="21"/>
  <c r="C477" i="21"/>
  <c r="B477" i="21"/>
  <c r="F476" i="21"/>
  <c r="C476" i="21"/>
  <c r="B476" i="21"/>
  <c r="F475" i="21"/>
  <c r="C475" i="21"/>
  <c r="B475" i="21"/>
  <c r="F474" i="21"/>
  <c r="C474" i="21"/>
  <c r="B474" i="21"/>
  <c r="F473" i="21"/>
  <c r="C473" i="21"/>
  <c r="B473" i="21"/>
  <c r="F472" i="21"/>
  <c r="C472" i="21"/>
  <c r="B472" i="21"/>
  <c r="F471" i="21"/>
  <c r="C471" i="21"/>
  <c r="B471" i="21"/>
  <c r="F470" i="21"/>
  <c r="C470" i="21"/>
  <c r="B470" i="21"/>
  <c r="F469" i="21"/>
  <c r="C469" i="21"/>
  <c r="B469" i="21"/>
  <c r="F468" i="21"/>
  <c r="C468" i="21"/>
  <c r="B468" i="21"/>
  <c r="F467" i="21"/>
  <c r="C467" i="21"/>
  <c r="B467" i="21"/>
  <c r="F466" i="21"/>
  <c r="C466" i="21"/>
  <c r="B466" i="21"/>
  <c r="F465" i="21"/>
  <c r="C465" i="21"/>
  <c r="B465" i="21"/>
  <c r="F464" i="21"/>
  <c r="C464" i="21"/>
  <c r="B464" i="21"/>
  <c r="F463" i="21"/>
  <c r="C463" i="21"/>
  <c r="B463" i="21"/>
  <c r="F462" i="21"/>
  <c r="C462" i="21"/>
  <c r="B462" i="21"/>
  <c r="F461" i="21"/>
  <c r="C461" i="21"/>
  <c r="B461" i="21"/>
  <c r="F460" i="21"/>
  <c r="C460" i="21"/>
  <c r="B460" i="21"/>
  <c r="F459" i="21"/>
  <c r="C459" i="21"/>
  <c r="B459" i="21"/>
  <c r="F458" i="21"/>
  <c r="C458" i="21"/>
  <c r="B458" i="21"/>
  <c r="F457" i="21"/>
  <c r="C457" i="21"/>
  <c r="B457" i="21"/>
  <c r="F456" i="21"/>
  <c r="D456" i="21"/>
  <c r="C456" i="21"/>
  <c r="B456" i="21"/>
  <c r="F455" i="21"/>
  <c r="D455" i="21"/>
  <c r="C455" i="21"/>
  <c r="B455" i="21"/>
  <c r="F454" i="21"/>
  <c r="D454" i="21"/>
  <c r="C454" i="21"/>
  <c r="B454" i="21"/>
  <c r="F453" i="21"/>
  <c r="D453" i="21"/>
  <c r="C453" i="21"/>
  <c r="B453" i="21"/>
  <c r="F452" i="21"/>
  <c r="D452" i="21"/>
  <c r="C452" i="21"/>
  <c r="B452" i="21"/>
  <c r="F451" i="21"/>
  <c r="D451" i="21"/>
  <c r="C451" i="21"/>
  <c r="B451" i="21"/>
  <c r="F450" i="21"/>
  <c r="D450" i="21"/>
  <c r="C450" i="21"/>
  <c r="B450" i="21"/>
  <c r="F449" i="21"/>
  <c r="D449" i="21"/>
  <c r="C449" i="21"/>
  <c r="B449" i="21"/>
  <c r="F448" i="21"/>
  <c r="C448" i="21"/>
  <c r="B448" i="21"/>
  <c r="F447" i="21"/>
  <c r="C447" i="21"/>
  <c r="B447" i="21"/>
  <c r="F446" i="21"/>
  <c r="C446" i="21"/>
  <c r="B446" i="21"/>
  <c r="F445" i="21"/>
  <c r="C445" i="21"/>
  <c r="B445" i="21"/>
  <c r="F444" i="21"/>
  <c r="C444" i="21"/>
  <c r="B444" i="21"/>
  <c r="F443" i="21"/>
  <c r="C443" i="21"/>
  <c r="B443" i="21"/>
  <c r="F442" i="21"/>
  <c r="C442" i="21"/>
  <c r="B442" i="21"/>
  <c r="F441" i="21"/>
  <c r="C441" i="21"/>
  <c r="B441" i="21"/>
  <c r="F440" i="21"/>
  <c r="C440" i="21"/>
  <c r="B440" i="21"/>
  <c r="F439" i="21"/>
  <c r="C439" i="21"/>
  <c r="B439" i="21"/>
  <c r="F438" i="21"/>
  <c r="C438" i="21"/>
  <c r="B438" i="21"/>
  <c r="F437" i="21"/>
  <c r="C437" i="21"/>
  <c r="B437" i="21"/>
  <c r="F436" i="21"/>
  <c r="C436" i="21"/>
  <c r="B436" i="21"/>
  <c r="F435" i="21"/>
  <c r="C435" i="21"/>
  <c r="B435" i="21"/>
  <c r="F434" i="21"/>
  <c r="C434" i="21"/>
  <c r="B434" i="21"/>
  <c r="F433" i="21"/>
  <c r="C433" i="21"/>
  <c r="B433" i="21"/>
  <c r="F432" i="21"/>
  <c r="C432" i="21"/>
  <c r="B432" i="21"/>
  <c r="F431" i="21"/>
  <c r="C431" i="21"/>
  <c r="B431" i="21"/>
  <c r="F430" i="21"/>
  <c r="D430" i="21"/>
  <c r="C430" i="21"/>
  <c r="B430" i="21"/>
  <c r="F429" i="21"/>
  <c r="D429" i="21"/>
  <c r="C429" i="21"/>
  <c r="B429" i="21"/>
  <c r="F428" i="21"/>
  <c r="D428" i="21"/>
  <c r="C428" i="21"/>
  <c r="B428" i="21"/>
  <c r="F427" i="21"/>
  <c r="D427" i="21"/>
  <c r="C427" i="21"/>
  <c r="B427" i="21"/>
  <c r="F426" i="21"/>
  <c r="D426" i="21"/>
  <c r="C426" i="21"/>
  <c r="B426" i="21"/>
  <c r="F425" i="21"/>
  <c r="D425" i="21"/>
  <c r="C425" i="21"/>
  <c r="B425" i="21"/>
  <c r="F424" i="21"/>
  <c r="D424" i="21"/>
  <c r="C424" i="21"/>
  <c r="B424" i="21"/>
  <c r="F423" i="21"/>
  <c r="D423" i="21"/>
  <c r="C423" i="21"/>
  <c r="B423" i="21"/>
  <c r="F422" i="21"/>
  <c r="D422" i="21"/>
  <c r="C422" i="21"/>
  <c r="B422" i="21"/>
  <c r="F421" i="21"/>
  <c r="D421" i="21"/>
  <c r="C421" i="21"/>
  <c r="B421" i="21"/>
  <c r="F420" i="21"/>
  <c r="D420" i="21"/>
  <c r="C420" i="21"/>
  <c r="B420" i="21"/>
  <c r="F419" i="21"/>
  <c r="D419" i="21"/>
  <c r="C419" i="21"/>
  <c r="B419" i="21"/>
  <c r="F418" i="21"/>
  <c r="C418" i="21"/>
  <c r="B418" i="21"/>
  <c r="F417" i="21"/>
  <c r="C417" i="21"/>
  <c r="B417" i="21"/>
  <c r="F416" i="21"/>
  <c r="D416" i="21"/>
  <c r="C416" i="21"/>
  <c r="B416" i="21"/>
  <c r="F415" i="21"/>
  <c r="D415" i="21"/>
  <c r="C415" i="21"/>
  <c r="B415" i="21"/>
  <c r="F414" i="21"/>
  <c r="D414" i="21"/>
  <c r="C414" i="21"/>
  <c r="B414" i="21"/>
  <c r="F413" i="21"/>
  <c r="D413" i="21"/>
  <c r="C413" i="21"/>
  <c r="B413" i="21"/>
  <c r="F412" i="21"/>
  <c r="D412" i="21"/>
  <c r="C412" i="21"/>
  <c r="B412" i="21"/>
  <c r="F411" i="21"/>
  <c r="D411" i="21"/>
  <c r="C411" i="21"/>
  <c r="B411" i="21"/>
  <c r="F410" i="21"/>
  <c r="D410" i="21"/>
  <c r="C410" i="21"/>
  <c r="B410" i="21"/>
  <c r="F409" i="21"/>
  <c r="D409" i="21"/>
  <c r="C409" i="21"/>
  <c r="B409" i="21"/>
  <c r="F408" i="21"/>
  <c r="D408" i="21"/>
  <c r="C408" i="21"/>
  <c r="B408" i="21"/>
  <c r="F407" i="21"/>
  <c r="D407" i="21"/>
  <c r="C407" i="21"/>
  <c r="B407" i="21"/>
  <c r="F406" i="21"/>
  <c r="D406" i="21"/>
  <c r="C406" i="21"/>
  <c r="B406" i="21"/>
  <c r="F405" i="21"/>
  <c r="D405" i="21"/>
  <c r="C405" i="21"/>
  <c r="B405" i="21"/>
  <c r="F404" i="21"/>
  <c r="D404" i="21"/>
  <c r="C404" i="21"/>
  <c r="B404" i="21"/>
  <c r="F403" i="21"/>
  <c r="D403" i="21"/>
  <c r="C403" i="21"/>
  <c r="B403" i="21"/>
  <c r="F402" i="21"/>
  <c r="D402" i="21"/>
  <c r="C402" i="21"/>
  <c r="B402" i="21"/>
  <c r="F401" i="21"/>
  <c r="D401" i="21"/>
  <c r="C401" i="21"/>
  <c r="B401" i="21"/>
  <c r="F400" i="21"/>
  <c r="C400" i="21"/>
  <c r="B400" i="21"/>
  <c r="F399" i="21"/>
  <c r="C399" i="21"/>
  <c r="B399" i="21"/>
  <c r="F398" i="21"/>
  <c r="C398" i="21"/>
  <c r="B398" i="21"/>
  <c r="F397" i="21"/>
  <c r="C397" i="21"/>
  <c r="B397" i="21"/>
  <c r="F396" i="21"/>
  <c r="C396" i="21"/>
  <c r="B396" i="21"/>
  <c r="F395" i="21"/>
  <c r="C395" i="21"/>
  <c r="B395" i="21"/>
  <c r="F394" i="21"/>
  <c r="C394" i="21"/>
  <c r="B394" i="21"/>
  <c r="F393" i="21"/>
  <c r="C393" i="21"/>
  <c r="B393" i="21"/>
  <c r="F392" i="21"/>
  <c r="C392" i="21"/>
  <c r="B392" i="21"/>
  <c r="F391" i="21"/>
  <c r="C391" i="21"/>
  <c r="B391" i="21"/>
  <c r="F390" i="21"/>
  <c r="C390" i="21"/>
  <c r="B390" i="21"/>
  <c r="F389" i="21"/>
  <c r="C389" i="21"/>
  <c r="B389" i="21"/>
  <c r="F388" i="21"/>
  <c r="C388" i="21"/>
  <c r="B388" i="21"/>
  <c r="F387" i="21"/>
  <c r="C387" i="21"/>
  <c r="B387" i="21"/>
  <c r="F386" i="21"/>
  <c r="C386" i="21"/>
  <c r="B386" i="21"/>
  <c r="F385" i="21"/>
  <c r="C385" i="21"/>
  <c r="B385" i="21"/>
  <c r="F384" i="21"/>
  <c r="C384" i="21"/>
  <c r="B384" i="21"/>
  <c r="F383" i="21"/>
  <c r="C383" i="21"/>
  <c r="B383" i="21"/>
  <c r="F382" i="21"/>
  <c r="C382" i="21"/>
  <c r="B382" i="21"/>
  <c r="F381" i="21"/>
  <c r="C381" i="21"/>
  <c r="B381" i="21"/>
  <c r="F380" i="21"/>
  <c r="C380" i="21"/>
  <c r="B380" i="21"/>
  <c r="F379" i="21"/>
  <c r="C379" i="21"/>
  <c r="B379" i="21"/>
  <c r="F378" i="21"/>
  <c r="E378" i="21"/>
  <c r="C378" i="21"/>
  <c r="B378" i="21"/>
  <c r="F377" i="21"/>
  <c r="C377" i="21"/>
  <c r="B377" i="21"/>
  <c r="F376" i="21"/>
  <c r="C376" i="21"/>
  <c r="B376" i="21"/>
  <c r="F375" i="21"/>
  <c r="C375" i="21"/>
  <c r="B375" i="21"/>
  <c r="F374" i="21"/>
  <c r="C374" i="21"/>
  <c r="B374" i="21"/>
  <c r="F373" i="21"/>
  <c r="C373" i="21"/>
  <c r="B373" i="21"/>
  <c r="F372" i="21"/>
  <c r="C372" i="21"/>
  <c r="B372" i="21"/>
  <c r="F371" i="21"/>
  <c r="C371" i="21"/>
  <c r="B371" i="21"/>
  <c r="F370" i="21"/>
  <c r="C370" i="21"/>
  <c r="B370" i="21"/>
  <c r="F369" i="21"/>
  <c r="C369" i="21"/>
  <c r="B369" i="21"/>
  <c r="F368" i="21"/>
  <c r="C368" i="21"/>
  <c r="B368" i="21"/>
  <c r="F367" i="21"/>
  <c r="C367" i="21"/>
  <c r="B367" i="21"/>
  <c r="F366" i="21"/>
  <c r="E366" i="21"/>
  <c r="C366" i="21"/>
  <c r="B366" i="21"/>
  <c r="F365" i="21"/>
  <c r="E365" i="21"/>
  <c r="C365" i="21"/>
  <c r="B365" i="21"/>
  <c r="F364" i="21"/>
  <c r="E364" i="21"/>
  <c r="C364" i="21"/>
  <c r="B364" i="21"/>
  <c r="F363" i="21"/>
  <c r="E363" i="21"/>
  <c r="C363" i="21"/>
  <c r="B363" i="21"/>
  <c r="F362" i="21"/>
  <c r="E362" i="21"/>
  <c r="C362" i="21"/>
  <c r="B362" i="21"/>
  <c r="F361" i="21"/>
  <c r="E361" i="21"/>
  <c r="C361" i="21"/>
  <c r="B361" i="21"/>
  <c r="F360" i="21"/>
  <c r="C360" i="21"/>
  <c r="B360" i="21"/>
  <c r="F359" i="21"/>
  <c r="E359" i="21"/>
  <c r="C359" i="21"/>
  <c r="B359" i="21"/>
  <c r="F358" i="21"/>
  <c r="C358" i="21"/>
  <c r="B358" i="21"/>
  <c r="F357" i="21"/>
  <c r="C357" i="21"/>
  <c r="B357" i="21"/>
  <c r="F356" i="21"/>
  <c r="C356" i="21"/>
  <c r="B356" i="21"/>
  <c r="F355" i="21"/>
  <c r="E355" i="21"/>
  <c r="C355" i="21"/>
  <c r="B355" i="21"/>
  <c r="F354" i="21"/>
  <c r="E354" i="21"/>
  <c r="C354" i="21"/>
  <c r="B354" i="21"/>
  <c r="F353" i="21"/>
  <c r="C353" i="21"/>
  <c r="B353" i="21"/>
  <c r="F352" i="21"/>
  <c r="E352" i="21"/>
  <c r="C352" i="21"/>
  <c r="B352" i="21"/>
  <c r="F351" i="21"/>
  <c r="E351" i="21"/>
  <c r="C351" i="21"/>
  <c r="B351" i="21"/>
  <c r="F350" i="21"/>
  <c r="E350" i="21"/>
  <c r="C350" i="21"/>
  <c r="B350" i="21"/>
  <c r="F349" i="21"/>
  <c r="E349" i="21"/>
  <c r="C349" i="21"/>
  <c r="B349" i="21"/>
  <c r="F348" i="21"/>
  <c r="E348" i="21"/>
  <c r="C348" i="21"/>
  <c r="B348" i="21"/>
  <c r="F347" i="21"/>
  <c r="E347" i="21"/>
  <c r="C347" i="21"/>
  <c r="B347" i="21"/>
  <c r="F346" i="21"/>
  <c r="E346" i="21"/>
  <c r="C346" i="21"/>
  <c r="B346" i="21"/>
  <c r="F345" i="21"/>
  <c r="E345" i="21"/>
  <c r="C345" i="21"/>
  <c r="B345" i="21"/>
  <c r="F344" i="21"/>
  <c r="E344" i="21"/>
  <c r="C344" i="21"/>
  <c r="B344" i="21"/>
  <c r="F343" i="21"/>
  <c r="E343" i="21"/>
  <c r="C343" i="21"/>
  <c r="B343" i="21"/>
  <c r="F342" i="21"/>
  <c r="C342" i="21"/>
  <c r="B342" i="21"/>
  <c r="F341" i="21"/>
  <c r="C341" i="21"/>
  <c r="B341" i="21"/>
  <c r="F340" i="21"/>
  <c r="C340" i="21"/>
  <c r="B340" i="21"/>
  <c r="F339" i="21"/>
  <c r="C339" i="21"/>
  <c r="B339" i="21"/>
  <c r="F338" i="21"/>
  <c r="C338" i="21"/>
  <c r="B338" i="21"/>
  <c r="F337" i="21"/>
  <c r="C337" i="21"/>
  <c r="B337" i="21"/>
  <c r="F336" i="21"/>
  <c r="C336" i="21"/>
  <c r="B336" i="21"/>
  <c r="F335" i="21"/>
  <c r="C335" i="21"/>
  <c r="B335" i="21"/>
  <c r="F334" i="21"/>
  <c r="C334" i="21"/>
  <c r="B334" i="21"/>
  <c r="F333" i="21"/>
  <c r="C333" i="21"/>
  <c r="B333" i="21"/>
  <c r="F332" i="21"/>
  <c r="C332" i="21"/>
  <c r="B332" i="21"/>
  <c r="F331" i="21"/>
  <c r="C331" i="21"/>
  <c r="B331" i="21"/>
  <c r="F330" i="21"/>
  <c r="C330" i="21"/>
  <c r="B330" i="21"/>
  <c r="F329" i="21"/>
  <c r="C329" i="21"/>
  <c r="B329" i="21"/>
  <c r="F328" i="21"/>
  <c r="C328" i="21"/>
  <c r="B328" i="21"/>
  <c r="F327" i="21"/>
  <c r="C327" i="21"/>
  <c r="B327" i="21"/>
  <c r="F326" i="21"/>
  <c r="C326" i="21"/>
  <c r="B326" i="21"/>
  <c r="F325" i="21"/>
  <c r="C325" i="21"/>
  <c r="B325" i="21"/>
  <c r="F324" i="21"/>
  <c r="C324" i="21"/>
  <c r="B324" i="21"/>
  <c r="F323" i="21"/>
  <c r="C323" i="21"/>
  <c r="B323" i="21"/>
  <c r="F322" i="21"/>
  <c r="C322" i="21"/>
  <c r="B322" i="21"/>
  <c r="F321" i="21"/>
  <c r="C321" i="21"/>
  <c r="B321" i="21"/>
  <c r="F320" i="21"/>
  <c r="C320" i="21"/>
  <c r="B320" i="21"/>
  <c r="F319" i="21"/>
  <c r="C319" i="21"/>
  <c r="B319" i="21"/>
  <c r="F318" i="21"/>
  <c r="C318" i="21"/>
  <c r="B318" i="21"/>
  <c r="F317" i="21"/>
  <c r="C317" i="21"/>
  <c r="B317" i="21"/>
  <c r="F316" i="21"/>
  <c r="C316" i="21"/>
  <c r="B316" i="21"/>
  <c r="F315" i="21"/>
  <c r="C315" i="21"/>
  <c r="B315" i="21"/>
  <c r="F314" i="21"/>
  <c r="C314" i="21"/>
  <c r="B314" i="21"/>
  <c r="F313" i="21"/>
  <c r="C313" i="21"/>
  <c r="B313" i="21"/>
  <c r="F312" i="21"/>
  <c r="C312" i="21"/>
  <c r="B312" i="21"/>
  <c r="F311" i="21"/>
  <c r="C311" i="21"/>
  <c r="B311" i="21"/>
  <c r="F310" i="21"/>
  <c r="C310" i="21"/>
  <c r="B310" i="21"/>
  <c r="F309" i="21"/>
  <c r="C309" i="21"/>
  <c r="B309" i="21"/>
  <c r="F308" i="21"/>
  <c r="C308" i="21"/>
  <c r="B308" i="21"/>
  <c r="F307" i="21"/>
  <c r="C307" i="21"/>
  <c r="B307" i="21"/>
  <c r="F306" i="21"/>
  <c r="C306" i="21"/>
  <c r="B306" i="21"/>
  <c r="F305" i="21"/>
  <c r="C305" i="21"/>
  <c r="B305" i="21"/>
  <c r="F304" i="21"/>
  <c r="C304" i="21"/>
  <c r="B304" i="21"/>
  <c r="F303" i="21"/>
  <c r="C303" i="21"/>
  <c r="B303" i="21"/>
  <c r="F302" i="21"/>
  <c r="C302" i="21"/>
  <c r="B302" i="21"/>
  <c r="F301" i="21"/>
  <c r="C301" i="21"/>
  <c r="B301" i="21"/>
  <c r="F300" i="21"/>
  <c r="C300" i="21"/>
  <c r="B300" i="21"/>
  <c r="F299" i="21"/>
  <c r="D299" i="21"/>
  <c r="C299" i="21"/>
  <c r="B299" i="21"/>
  <c r="F298" i="21"/>
  <c r="D298" i="21"/>
  <c r="C298" i="21"/>
  <c r="B298" i="21"/>
  <c r="F297" i="21"/>
  <c r="D297" i="21"/>
  <c r="C297" i="21"/>
  <c r="B297" i="21"/>
  <c r="F296" i="21"/>
  <c r="D296" i="21"/>
  <c r="C296" i="21"/>
  <c r="B296" i="21"/>
  <c r="F295" i="21"/>
  <c r="D295" i="21"/>
  <c r="C295" i="21"/>
  <c r="B295" i="21"/>
  <c r="F294" i="21"/>
  <c r="D294" i="21"/>
  <c r="C294" i="21"/>
  <c r="B294" i="21"/>
  <c r="F293" i="21"/>
  <c r="C293" i="21"/>
  <c r="B293" i="21"/>
  <c r="F292" i="21"/>
  <c r="C292" i="21"/>
  <c r="B292" i="21"/>
  <c r="F291" i="21"/>
  <c r="C291" i="21"/>
  <c r="B291" i="21"/>
  <c r="F290" i="21"/>
  <c r="C290" i="21"/>
  <c r="B290" i="21"/>
  <c r="F289" i="21"/>
  <c r="C289" i="21"/>
  <c r="B289" i="21"/>
  <c r="F288" i="21"/>
  <c r="C288" i="21"/>
  <c r="B288" i="21"/>
  <c r="F287" i="21"/>
  <c r="C287" i="21"/>
  <c r="B287" i="21"/>
  <c r="F286" i="21"/>
  <c r="C286" i="21"/>
  <c r="B286" i="21"/>
  <c r="F285" i="21"/>
  <c r="C285" i="21"/>
  <c r="B285" i="21"/>
  <c r="F284" i="21"/>
  <c r="C284" i="21"/>
  <c r="B284" i="21"/>
  <c r="F283" i="21"/>
  <c r="C283" i="21"/>
  <c r="B283" i="21"/>
  <c r="F282" i="21"/>
  <c r="C282" i="21"/>
  <c r="B282" i="21"/>
  <c r="F281" i="21"/>
  <c r="C281" i="21"/>
  <c r="B281" i="21"/>
  <c r="F280" i="21"/>
  <c r="C280" i="21"/>
  <c r="B280" i="21"/>
  <c r="F279" i="21"/>
  <c r="C279" i="21"/>
  <c r="B279" i="21"/>
  <c r="F278" i="21"/>
  <c r="C278" i="21"/>
  <c r="B278" i="21"/>
  <c r="F277" i="21"/>
  <c r="C277" i="21"/>
  <c r="B277" i="21"/>
  <c r="F276" i="21"/>
  <c r="C276" i="21"/>
  <c r="B276" i="21"/>
  <c r="F275" i="21"/>
  <c r="C275" i="21"/>
  <c r="B275" i="21"/>
  <c r="F274" i="21"/>
  <c r="C274" i="21"/>
  <c r="B274" i="21"/>
  <c r="F273" i="21"/>
  <c r="C273" i="21"/>
  <c r="B273" i="21"/>
  <c r="F272" i="21"/>
  <c r="C272" i="21"/>
  <c r="B272" i="21"/>
  <c r="F271" i="21"/>
  <c r="C271" i="21"/>
  <c r="B271" i="21"/>
  <c r="F270" i="21"/>
  <c r="C270" i="21"/>
  <c r="B270" i="21"/>
  <c r="F269" i="21"/>
  <c r="C269" i="21"/>
  <c r="B269" i="21"/>
  <c r="F268" i="21"/>
  <c r="C268" i="21"/>
  <c r="B268" i="21"/>
  <c r="F267" i="21"/>
  <c r="C267" i="21"/>
  <c r="B267" i="21"/>
  <c r="F266" i="21"/>
  <c r="C266" i="21"/>
  <c r="B266" i="21"/>
  <c r="F265" i="21"/>
  <c r="C265" i="21"/>
  <c r="B265" i="21"/>
  <c r="F264" i="21"/>
  <c r="D264" i="21"/>
  <c r="C264" i="21"/>
  <c r="B264" i="21"/>
  <c r="F263" i="21"/>
  <c r="D263" i="21"/>
  <c r="C263" i="21"/>
  <c r="B263" i="21"/>
  <c r="F262" i="21"/>
  <c r="D262" i="21"/>
  <c r="C262" i="21"/>
  <c r="B262" i="21"/>
  <c r="F261" i="21"/>
  <c r="D261" i="21"/>
  <c r="C261" i="21"/>
  <c r="B261" i="21"/>
  <c r="F260" i="21"/>
  <c r="D260" i="21"/>
  <c r="C260" i="21"/>
  <c r="B260" i="21"/>
  <c r="F259" i="21"/>
  <c r="D259" i="21"/>
  <c r="C259" i="21"/>
  <c r="B259" i="21"/>
  <c r="F258" i="21"/>
  <c r="D258" i="21"/>
  <c r="C258" i="21"/>
  <c r="B258" i="21"/>
  <c r="F257" i="21"/>
  <c r="E257" i="21"/>
  <c r="C257" i="21"/>
  <c r="B257" i="21"/>
  <c r="F256" i="21"/>
  <c r="C256" i="21"/>
  <c r="B256" i="21"/>
  <c r="F255" i="21"/>
  <c r="C255" i="21"/>
  <c r="B255" i="21"/>
  <c r="F254" i="21"/>
  <c r="C254" i="21"/>
  <c r="B254" i="21"/>
  <c r="F253" i="21"/>
  <c r="C253" i="21"/>
  <c r="B253" i="21"/>
  <c r="F252" i="21"/>
  <c r="C252" i="21"/>
  <c r="B252" i="21"/>
  <c r="F251" i="21"/>
  <c r="C251" i="21"/>
  <c r="B251" i="21"/>
  <c r="F250" i="21"/>
  <c r="C250" i="21"/>
  <c r="B250" i="21"/>
  <c r="F249" i="21"/>
  <c r="C249" i="21"/>
  <c r="B249" i="21"/>
  <c r="F248" i="21"/>
  <c r="C248" i="21"/>
  <c r="B248" i="21"/>
  <c r="F247" i="21"/>
  <c r="C247" i="21"/>
  <c r="B247" i="21"/>
  <c r="F246" i="21"/>
  <c r="C246" i="21"/>
  <c r="B246" i="21"/>
  <c r="F245" i="21"/>
  <c r="C245" i="21"/>
  <c r="B245" i="21"/>
  <c r="F244" i="21"/>
  <c r="C244" i="21"/>
  <c r="B244" i="21"/>
  <c r="F243" i="21"/>
  <c r="C243" i="21"/>
  <c r="B243" i="21"/>
  <c r="F242" i="21"/>
  <c r="C242" i="21"/>
  <c r="B242" i="21"/>
  <c r="F241" i="21"/>
  <c r="C241" i="21"/>
  <c r="B241" i="21"/>
  <c r="F240" i="21"/>
  <c r="C240" i="21"/>
  <c r="B240" i="21"/>
  <c r="F239" i="21"/>
  <c r="C239" i="21"/>
  <c r="B239" i="21"/>
  <c r="F238" i="21"/>
  <c r="C238" i="21"/>
  <c r="B238" i="21"/>
  <c r="F237" i="21"/>
  <c r="C237" i="21"/>
  <c r="B237" i="21"/>
  <c r="F236" i="21"/>
  <c r="C236" i="21"/>
  <c r="B236" i="21"/>
  <c r="F235" i="21"/>
  <c r="C235" i="21"/>
  <c r="B235" i="21"/>
  <c r="F234" i="21"/>
  <c r="C234" i="21"/>
  <c r="B234" i="21"/>
  <c r="F233" i="21"/>
  <c r="C233" i="21"/>
  <c r="B233" i="21"/>
  <c r="F232" i="21"/>
  <c r="C232" i="21"/>
  <c r="B232" i="21"/>
  <c r="F231" i="21"/>
  <c r="D231" i="21"/>
  <c r="C231" i="21"/>
  <c r="B231" i="21"/>
  <c r="F230" i="21"/>
  <c r="D230" i="21"/>
  <c r="C230" i="21"/>
  <c r="B230" i="21"/>
  <c r="F229" i="21"/>
  <c r="D229" i="21"/>
  <c r="C229" i="21"/>
  <c r="B229" i="21"/>
  <c r="F228" i="21"/>
  <c r="D228" i="21"/>
  <c r="C228" i="21"/>
  <c r="B228" i="21"/>
  <c r="F227" i="21"/>
  <c r="D227" i="21"/>
  <c r="C227" i="21"/>
  <c r="B227" i="21"/>
  <c r="F226" i="21"/>
  <c r="D226" i="21"/>
  <c r="C226" i="21"/>
  <c r="B226" i="21"/>
  <c r="F225" i="21"/>
  <c r="D225" i="21"/>
  <c r="C225" i="21"/>
  <c r="B225" i="21"/>
  <c r="F224" i="21"/>
  <c r="D224" i="21"/>
  <c r="C224" i="21"/>
  <c r="B224" i="21"/>
  <c r="F223" i="21"/>
  <c r="D223" i="21"/>
  <c r="C223" i="21"/>
  <c r="B223" i="21"/>
  <c r="F222" i="21"/>
  <c r="D222" i="21"/>
  <c r="C222" i="21"/>
  <c r="B222" i="21"/>
  <c r="F221" i="21"/>
  <c r="D221" i="21"/>
  <c r="C221" i="21"/>
  <c r="B221" i="21"/>
  <c r="F220" i="21"/>
  <c r="D220" i="21"/>
  <c r="C220" i="21"/>
  <c r="B220" i="21"/>
  <c r="F219" i="21"/>
  <c r="D219" i="21"/>
  <c r="C219" i="21"/>
  <c r="B219" i="21"/>
  <c r="F218" i="21"/>
  <c r="D218" i="21"/>
  <c r="C218" i="21"/>
  <c r="B218" i="21"/>
  <c r="F217" i="21"/>
  <c r="D217" i="21"/>
  <c r="C217" i="21"/>
  <c r="B217" i="21"/>
  <c r="F216" i="21"/>
  <c r="D216" i="21"/>
  <c r="C216" i="21"/>
  <c r="B216" i="21"/>
  <c r="F215" i="21"/>
  <c r="D215" i="21"/>
  <c r="C215" i="21"/>
  <c r="B215" i="21"/>
  <c r="F214" i="21"/>
  <c r="D214" i="21"/>
  <c r="C214" i="21"/>
  <c r="B214" i="21"/>
  <c r="F213" i="21"/>
  <c r="D213" i="21"/>
  <c r="C213" i="21"/>
  <c r="B213" i="21"/>
  <c r="F212" i="21"/>
  <c r="D212" i="21"/>
  <c r="C212" i="21"/>
  <c r="B212" i="21"/>
  <c r="F211" i="21"/>
  <c r="D211" i="21"/>
  <c r="C211" i="21"/>
  <c r="B211" i="21"/>
  <c r="F210" i="21"/>
  <c r="D210" i="21"/>
  <c r="C210" i="21"/>
  <c r="B210" i="21"/>
  <c r="F209" i="21"/>
  <c r="D209" i="21"/>
  <c r="C209" i="21"/>
  <c r="B209" i="21"/>
  <c r="F208" i="21"/>
  <c r="D208" i="21"/>
  <c r="C208" i="21"/>
  <c r="B208" i="21"/>
  <c r="F207" i="21"/>
  <c r="D207" i="21"/>
  <c r="C207" i="21"/>
  <c r="B207" i="21"/>
  <c r="F206" i="21"/>
  <c r="D206" i="21"/>
  <c r="C206" i="21"/>
  <c r="B206" i="21"/>
  <c r="F205" i="21"/>
  <c r="D205" i="21"/>
  <c r="C205" i="21"/>
  <c r="B205" i="21"/>
  <c r="F204" i="21"/>
  <c r="D204" i="21"/>
  <c r="C204" i="21"/>
  <c r="B204" i="21"/>
  <c r="F203" i="21"/>
  <c r="D203" i="21"/>
  <c r="C203" i="21"/>
  <c r="B203" i="21"/>
  <c r="F202" i="21"/>
  <c r="D202" i="21"/>
  <c r="C202" i="21"/>
  <c r="B202" i="21"/>
  <c r="F201" i="21"/>
  <c r="D201" i="21"/>
  <c r="C201" i="21"/>
  <c r="B201" i="21"/>
  <c r="F200" i="21"/>
  <c r="D200" i="21"/>
  <c r="C200" i="21"/>
  <c r="B200" i="21"/>
  <c r="F199" i="21"/>
  <c r="C199" i="21"/>
  <c r="B199" i="21"/>
  <c r="F198" i="21"/>
  <c r="C198" i="21"/>
  <c r="B198" i="21"/>
  <c r="F197" i="21"/>
  <c r="C197" i="21"/>
  <c r="B197" i="21"/>
  <c r="F196" i="21"/>
  <c r="C196" i="21"/>
  <c r="B196" i="21"/>
  <c r="F195" i="21"/>
  <c r="C195" i="21"/>
  <c r="B195" i="21"/>
  <c r="F194" i="21"/>
  <c r="C194" i="21"/>
  <c r="B194" i="21"/>
  <c r="F193" i="21"/>
  <c r="C193" i="21"/>
  <c r="B193" i="21"/>
  <c r="F192" i="21"/>
  <c r="C192" i="21"/>
  <c r="B192" i="21"/>
  <c r="F191" i="21"/>
  <c r="C191" i="21"/>
  <c r="B191" i="21"/>
  <c r="F190" i="21"/>
  <c r="C190" i="21"/>
  <c r="B190" i="21"/>
  <c r="F189" i="21"/>
  <c r="C189" i="21"/>
  <c r="B189" i="21"/>
  <c r="F188" i="21"/>
  <c r="D188" i="21"/>
  <c r="C188" i="21"/>
  <c r="B188" i="21"/>
  <c r="F187" i="21"/>
  <c r="C187" i="21"/>
  <c r="B187" i="21"/>
  <c r="F186" i="21"/>
  <c r="C186" i="21"/>
  <c r="B186" i="21"/>
  <c r="F185" i="21"/>
  <c r="C185" i="21"/>
  <c r="B185" i="21"/>
  <c r="F184" i="21"/>
  <c r="C184" i="21"/>
  <c r="B184" i="21"/>
  <c r="F183" i="21"/>
  <c r="C183" i="21"/>
  <c r="B183" i="21"/>
  <c r="F182" i="21"/>
  <c r="C182" i="21"/>
  <c r="B182" i="21"/>
  <c r="F181" i="21"/>
  <c r="C181" i="21"/>
  <c r="B181" i="21"/>
  <c r="F180" i="21"/>
  <c r="C180" i="21"/>
  <c r="B180" i="21"/>
  <c r="F179" i="21"/>
  <c r="C179" i="21"/>
  <c r="B179" i="21"/>
  <c r="F178" i="21"/>
  <c r="C178" i="21"/>
  <c r="B178" i="21"/>
  <c r="F177" i="21"/>
  <c r="C177" i="21"/>
  <c r="B177" i="21"/>
  <c r="F176" i="21"/>
  <c r="C176" i="21"/>
  <c r="B176" i="21"/>
  <c r="F175" i="21"/>
  <c r="C175" i="21"/>
  <c r="B175" i="21"/>
  <c r="F174" i="21"/>
  <c r="C174" i="21"/>
  <c r="B174" i="21"/>
  <c r="F173" i="21"/>
  <c r="C173" i="21"/>
  <c r="B173" i="21"/>
  <c r="F172" i="21"/>
  <c r="C172" i="21"/>
  <c r="B172" i="21"/>
  <c r="F171" i="21"/>
  <c r="C171" i="21"/>
  <c r="B171" i="21"/>
  <c r="F170" i="21"/>
  <c r="C170" i="21"/>
  <c r="B170" i="21"/>
  <c r="F169" i="21"/>
  <c r="C169" i="21"/>
  <c r="B169" i="21"/>
  <c r="F168" i="21"/>
  <c r="C168" i="21"/>
  <c r="B168" i="21"/>
  <c r="F167" i="21"/>
  <c r="C167" i="21"/>
  <c r="B167" i="21"/>
  <c r="F166" i="21"/>
  <c r="C166" i="21"/>
  <c r="B166" i="21"/>
  <c r="F165" i="21"/>
  <c r="C165" i="21"/>
  <c r="B165" i="21"/>
  <c r="F164" i="21"/>
  <c r="C164" i="21"/>
  <c r="B164" i="21"/>
  <c r="F163" i="21"/>
  <c r="C163" i="21"/>
  <c r="B163" i="21"/>
  <c r="F162" i="21"/>
  <c r="C162" i="21"/>
  <c r="B162" i="21"/>
  <c r="F161" i="21"/>
  <c r="C161" i="21"/>
  <c r="B161" i="21"/>
  <c r="F160" i="21"/>
  <c r="C160" i="21"/>
  <c r="B160" i="21"/>
  <c r="F159" i="21"/>
  <c r="C159" i="21"/>
  <c r="B159" i="21"/>
  <c r="F158" i="21"/>
  <c r="C158" i="21"/>
  <c r="B158" i="21"/>
  <c r="F157" i="21"/>
  <c r="C157" i="21"/>
  <c r="B157" i="21"/>
  <c r="F156" i="21"/>
  <c r="C156" i="21"/>
  <c r="B156" i="21"/>
  <c r="F155" i="21"/>
  <c r="C155" i="21"/>
  <c r="B155" i="21"/>
  <c r="F154" i="21"/>
  <c r="C154" i="21"/>
  <c r="B154" i="21"/>
  <c r="F153" i="21"/>
  <c r="C153" i="21"/>
  <c r="B153" i="21"/>
  <c r="F152" i="21"/>
  <c r="C152" i="21"/>
  <c r="B152" i="21"/>
  <c r="F151" i="21"/>
  <c r="C151" i="21"/>
  <c r="B151" i="21"/>
  <c r="F150" i="21"/>
  <c r="C150" i="21"/>
  <c r="B150" i="21"/>
  <c r="F149" i="21"/>
  <c r="E149" i="21"/>
  <c r="C149" i="21"/>
  <c r="B149" i="21"/>
  <c r="F148" i="21"/>
  <c r="C148" i="21"/>
  <c r="B148" i="21"/>
  <c r="F147" i="21"/>
  <c r="C147" i="21"/>
  <c r="B147" i="21"/>
  <c r="F146" i="21"/>
  <c r="D146" i="21"/>
  <c r="C146" i="21"/>
  <c r="B146" i="21"/>
  <c r="F145" i="21"/>
  <c r="C145" i="21"/>
  <c r="B145" i="21"/>
  <c r="F144" i="21"/>
  <c r="C144" i="21"/>
  <c r="B144" i="21"/>
  <c r="F143" i="21"/>
  <c r="C143" i="21"/>
  <c r="B143" i="21"/>
  <c r="F142" i="21"/>
  <c r="C142" i="21"/>
  <c r="B142" i="21"/>
  <c r="F141" i="21"/>
  <c r="C141" i="21"/>
  <c r="B141" i="21"/>
  <c r="F140" i="21"/>
  <c r="C140" i="21"/>
  <c r="B140" i="21"/>
  <c r="F139" i="21"/>
  <c r="C139" i="21"/>
  <c r="B139" i="21"/>
  <c r="F138" i="21"/>
  <c r="C138" i="21"/>
  <c r="B138" i="21"/>
  <c r="F137" i="21"/>
  <c r="C137" i="21"/>
  <c r="B137" i="21"/>
  <c r="F136" i="21"/>
  <c r="C136" i="21"/>
  <c r="B136" i="21"/>
  <c r="F135" i="21"/>
  <c r="C135" i="21"/>
  <c r="B135" i="21"/>
  <c r="F134" i="21"/>
  <c r="C134" i="21"/>
  <c r="B134" i="21"/>
  <c r="F133" i="21"/>
  <c r="C133" i="21"/>
  <c r="B133" i="21"/>
  <c r="F132" i="21"/>
  <c r="C132" i="21"/>
  <c r="B132" i="21"/>
  <c r="F131" i="21"/>
  <c r="C131" i="21"/>
  <c r="B131" i="21"/>
  <c r="F130" i="21"/>
  <c r="C130" i="21"/>
  <c r="B130" i="21"/>
  <c r="F129" i="21"/>
  <c r="C129" i="21"/>
  <c r="B129" i="21"/>
  <c r="F128" i="21"/>
  <c r="C128" i="21"/>
  <c r="B128" i="21"/>
  <c r="F127" i="21"/>
  <c r="C127" i="21"/>
  <c r="B127" i="21"/>
  <c r="F126" i="21"/>
  <c r="C126" i="21"/>
  <c r="B126" i="21"/>
  <c r="F125" i="21"/>
  <c r="C125" i="21"/>
  <c r="B125" i="21"/>
  <c r="F124" i="21"/>
  <c r="C124" i="21"/>
  <c r="B124" i="21"/>
  <c r="F123" i="21"/>
  <c r="C123" i="21"/>
  <c r="B123" i="21"/>
  <c r="F122" i="21"/>
  <c r="C122" i="21"/>
  <c r="B122" i="21"/>
  <c r="F121" i="21"/>
  <c r="C121" i="21"/>
  <c r="B121" i="21"/>
  <c r="F120" i="21"/>
  <c r="C120" i="21"/>
  <c r="B120" i="21"/>
  <c r="F119" i="21"/>
  <c r="C119" i="21"/>
  <c r="B119" i="21"/>
  <c r="F118" i="21"/>
  <c r="C118" i="21"/>
  <c r="B118" i="21"/>
  <c r="F117" i="21"/>
  <c r="C117" i="21"/>
  <c r="B117" i="21"/>
  <c r="F116" i="21"/>
  <c r="C116" i="21"/>
  <c r="B116" i="21"/>
  <c r="F115" i="21"/>
  <c r="C115" i="21"/>
  <c r="B115" i="21"/>
  <c r="F114" i="21"/>
  <c r="C114" i="21"/>
  <c r="B114" i="21"/>
  <c r="F113" i="21"/>
  <c r="C113" i="21"/>
  <c r="B113" i="21"/>
  <c r="F112" i="21"/>
  <c r="C112" i="21"/>
  <c r="B112" i="21"/>
  <c r="F111" i="21"/>
  <c r="C111" i="21"/>
  <c r="B111" i="21"/>
  <c r="F110" i="21"/>
  <c r="C110" i="21"/>
  <c r="B110" i="21"/>
  <c r="F109" i="21"/>
  <c r="C109" i="21"/>
  <c r="B109" i="21"/>
  <c r="F108" i="21"/>
  <c r="C108" i="21"/>
  <c r="B108" i="21"/>
  <c r="F107" i="21"/>
  <c r="C107" i="21"/>
  <c r="B107" i="21"/>
  <c r="F106" i="21"/>
  <c r="C106" i="21"/>
  <c r="B106" i="21"/>
  <c r="F105" i="21"/>
  <c r="C105" i="21"/>
  <c r="B105" i="21"/>
  <c r="F104" i="21"/>
  <c r="C104" i="21"/>
  <c r="B104" i="21"/>
  <c r="F103" i="21"/>
  <c r="C103" i="21"/>
  <c r="B103" i="21"/>
  <c r="F102" i="21"/>
  <c r="C102" i="21"/>
  <c r="B102" i="21"/>
  <c r="F101" i="21"/>
  <c r="C101" i="21"/>
  <c r="B101" i="21"/>
  <c r="F100" i="21"/>
  <c r="C100" i="21"/>
  <c r="B100" i="21"/>
  <c r="F99" i="21"/>
  <c r="C99" i="21"/>
  <c r="B99" i="21"/>
  <c r="F98" i="21"/>
  <c r="C98" i="21"/>
  <c r="B98" i="21"/>
  <c r="F97" i="21"/>
  <c r="C97" i="21"/>
  <c r="B97" i="21"/>
  <c r="F96" i="21"/>
  <c r="C96" i="21"/>
  <c r="B96" i="21"/>
  <c r="F95" i="21"/>
  <c r="C95" i="21"/>
  <c r="B95" i="21"/>
  <c r="F94" i="21"/>
  <c r="C94" i="21"/>
  <c r="B94" i="21"/>
  <c r="F93" i="21"/>
  <c r="C93" i="21"/>
  <c r="B93" i="21"/>
  <c r="F92" i="21"/>
  <c r="D92" i="21"/>
  <c r="C92" i="21"/>
  <c r="B92" i="21"/>
  <c r="F91" i="21"/>
  <c r="D91" i="21"/>
  <c r="C91" i="21"/>
  <c r="B91" i="21"/>
  <c r="F90" i="21"/>
  <c r="D90" i="21"/>
  <c r="C90" i="21"/>
  <c r="B90" i="21"/>
  <c r="F89" i="21"/>
  <c r="D89" i="21"/>
  <c r="C89" i="21"/>
  <c r="B89" i="21"/>
  <c r="F88" i="21"/>
  <c r="D88" i="21"/>
  <c r="C88" i="21"/>
  <c r="B88" i="21"/>
  <c r="F87" i="21"/>
  <c r="D87" i="21"/>
  <c r="C87" i="21"/>
  <c r="B87" i="21"/>
  <c r="F86" i="21"/>
  <c r="C86" i="21"/>
  <c r="B86" i="21"/>
  <c r="F85" i="21"/>
  <c r="C85" i="21"/>
  <c r="B85" i="21"/>
  <c r="F84" i="21"/>
  <c r="C84" i="21"/>
  <c r="B84" i="21"/>
  <c r="F83" i="21"/>
  <c r="C83" i="21"/>
  <c r="B83" i="21"/>
  <c r="F82" i="21"/>
  <c r="C82" i="21"/>
  <c r="B82" i="21"/>
  <c r="F81" i="21"/>
  <c r="C81" i="21"/>
  <c r="B81" i="21"/>
  <c r="F80" i="21"/>
  <c r="C80" i="21"/>
  <c r="B80" i="21"/>
  <c r="F79" i="21"/>
  <c r="C79" i="21"/>
  <c r="B79" i="21"/>
  <c r="F78" i="21"/>
  <c r="C78" i="21"/>
  <c r="B78" i="21"/>
  <c r="F77" i="21"/>
  <c r="C77" i="21"/>
  <c r="B77" i="21"/>
  <c r="F76" i="21"/>
  <c r="C76" i="21"/>
  <c r="B76" i="21"/>
  <c r="F75" i="21"/>
  <c r="C75" i="21"/>
  <c r="B75" i="21"/>
  <c r="F74" i="21"/>
  <c r="C74" i="21"/>
  <c r="B74" i="21"/>
  <c r="F73" i="21"/>
  <c r="C73" i="21"/>
  <c r="B73" i="21"/>
  <c r="F72" i="21"/>
  <c r="C72" i="21"/>
  <c r="B72" i="21"/>
  <c r="F71" i="21"/>
  <c r="C71" i="21"/>
  <c r="B71" i="21"/>
  <c r="F70" i="21"/>
  <c r="C70" i="21"/>
  <c r="B70" i="21"/>
  <c r="F69" i="21"/>
  <c r="C69" i="21"/>
  <c r="B69" i="21"/>
  <c r="F68" i="21"/>
  <c r="C68" i="21"/>
  <c r="B68" i="21"/>
  <c r="F67" i="21"/>
  <c r="C67" i="21"/>
  <c r="B67" i="21"/>
  <c r="F66" i="21"/>
  <c r="C66" i="21"/>
  <c r="B66" i="21"/>
  <c r="F65" i="21"/>
  <c r="C65" i="21"/>
  <c r="B65" i="21"/>
  <c r="F64" i="21"/>
  <c r="C64" i="21"/>
  <c r="B64" i="21"/>
  <c r="F63" i="21"/>
  <c r="C63" i="21"/>
  <c r="B63" i="21"/>
  <c r="F62" i="21"/>
  <c r="C62" i="21"/>
  <c r="B62" i="21"/>
  <c r="F61" i="21"/>
  <c r="C61" i="21"/>
  <c r="B61" i="21"/>
  <c r="F60" i="21"/>
  <c r="C60" i="21"/>
  <c r="B60" i="21"/>
  <c r="F59" i="21"/>
  <c r="C59" i="21"/>
  <c r="B59" i="21"/>
  <c r="F58" i="21"/>
  <c r="C58" i="21"/>
  <c r="B58" i="21"/>
  <c r="F57" i="21"/>
  <c r="C57" i="21"/>
  <c r="B57" i="21"/>
  <c r="F56" i="21"/>
  <c r="C56" i="21"/>
  <c r="B56" i="21"/>
  <c r="F55" i="21"/>
  <c r="C55" i="21"/>
  <c r="B55" i="21"/>
  <c r="F54" i="21"/>
  <c r="C54" i="21"/>
  <c r="B54" i="21"/>
  <c r="F53" i="21"/>
  <c r="C53" i="21"/>
  <c r="B53" i="21"/>
  <c r="F52" i="21"/>
  <c r="C52" i="21"/>
  <c r="B52" i="21"/>
  <c r="F51" i="21"/>
  <c r="C51" i="21"/>
  <c r="B51" i="21"/>
  <c r="F50" i="21"/>
  <c r="C50" i="21"/>
  <c r="B50" i="21"/>
  <c r="F49" i="21"/>
  <c r="C49" i="21"/>
  <c r="B49" i="21"/>
  <c r="F48" i="21"/>
  <c r="C48" i="21"/>
  <c r="B48" i="21"/>
  <c r="F47" i="21"/>
  <c r="C47" i="21"/>
  <c r="B47" i="21"/>
  <c r="F46" i="21"/>
  <c r="C46" i="21"/>
  <c r="B46" i="21"/>
  <c r="F45" i="21"/>
  <c r="C45" i="21"/>
  <c r="B45" i="21"/>
  <c r="F44" i="21"/>
  <c r="C44" i="21"/>
  <c r="B44" i="21"/>
  <c r="F43" i="21"/>
  <c r="C43" i="21"/>
  <c r="B43" i="21"/>
  <c r="F42" i="21"/>
  <c r="C42" i="21"/>
  <c r="B42" i="21"/>
  <c r="F41" i="21"/>
  <c r="C41" i="21"/>
  <c r="B41" i="21"/>
  <c r="F40" i="21"/>
  <c r="C40" i="21"/>
  <c r="B40" i="21"/>
  <c r="F39" i="21"/>
  <c r="C39" i="21"/>
  <c r="B39" i="21"/>
  <c r="F38" i="21"/>
  <c r="C38" i="21"/>
  <c r="B38" i="21"/>
  <c r="F37" i="21"/>
  <c r="C37" i="21"/>
  <c r="B37" i="21"/>
  <c r="F36" i="21"/>
  <c r="C36" i="21"/>
  <c r="B36" i="21"/>
  <c r="F35" i="21"/>
  <c r="C35" i="21"/>
  <c r="B35" i="21"/>
  <c r="F34" i="21"/>
  <c r="C34" i="21"/>
  <c r="B34" i="21"/>
  <c r="F33" i="21"/>
  <c r="C33" i="21"/>
  <c r="B33" i="21"/>
  <c r="F32" i="21"/>
  <c r="C32" i="21"/>
  <c r="B32" i="21"/>
  <c r="F31" i="21"/>
  <c r="C31" i="21"/>
  <c r="B31" i="21"/>
  <c r="F30" i="21"/>
  <c r="C30" i="21"/>
  <c r="B30" i="21"/>
  <c r="F29" i="21"/>
  <c r="C29" i="21"/>
  <c r="B29" i="21"/>
  <c r="F28" i="21"/>
  <c r="C28" i="21"/>
  <c r="B28" i="21"/>
  <c r="F27" i="21"/>
  <c r="C27" i="21"/>
  <c r="B27" i="21"/>
  <c r="F26" i="21"/>
  <c r="C26" i="21"/>
  <c r="B26" i="21"/>
  <c r="F25" i="21"/>
  <c r="C25" i="21"/>
  <c r="B25" i="21"/>
  <c r="F24" i="21"/>
  <c r="C24" i="21"/>
  <c r="B24" i="21"/>
  <c r="F23" i="21"/>
  <c r="C23" i="21"/>
  <c r="B23" i="21"/>
  <c r="F22" i="21"/>
  <c r="C22" i="21"/>
  <c r="B22" i="21"/>
  <c r="F21" i="21"/>
  <c r="C21" i="21"/>
  <c r="B21" i="21"/>
  <c r="F20" i="21"/>
  <c r="C20" i="21"/>
  <c r="B20" i="21"/>
  <c r="F19" i="21"/>
  <c r="C19" i="21"/>
  <c r="B19" i="21"/>
  <c r="F18" i="21"/>
  <c r="C18" i="21"/>
  <c r="B18" i="21"/>
  <c r="F17" i="21"/>
  <c r="C17" i="21"/>
  <c r="B17" i="21"/>
  <c r="F16" i="21"/>
  <c r="C16" i="21"/>
  <c r="B16" i="21"/>
  <c r="F15" i="21"/>
  <c r="C15" i="21"/>
  <c r="B15" i="21"/>
  <c r="F14" i="21"/>
  <c r="C14" i="21"/>
  <c r="B14" i="21"/>
  <c r="F13" i="21"/>
  <c r="D13" i="21"/>
  <c r="C13" i="21"/>
  <c r="B13" i="21"/>
  <c r="F12" i="21"/>
  <c r="D12" i="21"/>
  <c r="C12" i="21"/>
  <c r="B12" i="21"/>
  <c r="F11" i="21"/>
  <c r="D11" i="21"/>
  <c r="C11" i="21"/>
  <c r="B11" i="21"/>
  <c r="F10" i="21"/>
  <c r="D10" i="21"/>
  <c r="C10" i="21"/>
  <c r="B10" i="21"/>
  <c r="F9" i="21"/>
  <c r="D9" i="21"/>
  <c r="C9" i="21"/>
  <c r="B9" i="21"/>
  <c r="F8" i="21"/>
  <c r="D8" i="21"/>
  <c r="C8" i="21"/>
  <c r="B8" i="21"/>
  <c r="F7" i="21"/>
  <c r="D7" i="21"/>
  <c r="C7" i="21"/>
  <c r="B7" i="21"/>
  <c r="F6" i="21"/>
  <c r="D6" i="21"/>
  <c r="C6" i="21"/>
  <c r="B6" i="21"/>
  <c r="F5" i="21"/>
  <c r="D5" i="21"/>
  <c r="C5" i="21"/>
  <c r="B5" i="21"/>
  <c r="F4" i="21"/>
  <c r="D4" i="21"/>
  <c r="C4" i="21"/>
  <c r="B4" i="21"/>
  <c r="F3" i="21"/>
  <c r="D3" i="21"/>
  <c r="C3" i="21"/>
  <c r="B3" i="21"/>
  <c r="F2" i="21"/>
  <c r="C2" i="21"/>
  <c r="B2" i="21"/>
  <c r="E42" i="34" l="1"/>
  <c r="D42" i="34"/>
  <c r="E41" i="34"/>
  <c r="D41" i="34"/>
  <c r="E40" i="34"/>
  <c r="D40" i="34"/>
  <c r="E39" i="34"/>
  <c r="D39" i="34"/>
  <c r="E36" i="34"/>
  <c r="D36" i="34"/>
  <c r="E33" i="34"/>
  <c r="D33" i="34"/>
  <c r="E30" i="34"/>
  <c r="D30" i="34"/>
  <c r="E29" i="34"/>
  <c r="D29" i="34"/>
  <c r="E26" i="34"/>
  <c r="D26" i="34"/>
  <c r="E25" i="34"/>
  <c r="D25" i="34"/>
  <c r="E22" i="34"/>
  <c r="D22" i="34"/>
  <c r="E21" i="34"/>
  <c r="D21" i="34"/>
  <c r="E20" i="34"/>
  <c r="D20" i="34"/>
  <c r="E19" i="34"/>
  <c r="D19" i="34"/>
  <c r="E18" i="34"/>
  <c r="D18" i="34"/>
  <c r="E15" i="34"/>
  <c r="D15" i="34"/>
  <c r="E14" i="34"/>
  <c r="D14" i="34"/>
  <c r="E13" i="34"/>
  <c r="D13" i="34"/>
  <c r="C17" i="28" l="1"/>
  <c r="E29" i="27" l="1"/>
  <c r="E28" i="27"/>
  <c r="E23" i="27"/>
  <c r="E22" i="27"/>
  <c r="E17" i="27"/>
  <c r="E16" i="27"/>
  <c r="D366" i="21" l="1"/>
  <c r="D365" i="21"/>
  <c r="D364" i="21"/>
  <c r="D363" i="21"/>
  <c r="D362" i="21"/>
  <c r="D361" i="21"/>
  <c r="D360" i="21"/>
  <c r="D2" i="21"/>
  <c r="D359" i="21"/>
  <c r="D378" i="21"/>
  <c r="E360" i="21" l="1"/>
  <c r="E166" i="21"/>
  <c r="E142" i="21"/>
  <c r="E134" i="21"/>
  <c r="E126" i="21"/>
  <c r="D572" i="21"/>
  <c r="E184" i="21"/>
  <c r="E165" i="21"/>
  <c r="E157" i="21"/>
  <c r="E141" i="21"/>
  <c r="E133" i="21"/>
  <c r="E125" i="21"/>
  <c r="E164" i="21"/>
  <c r="E140" i="21"/>
  <c r="E132" i="21"/>
  <c r="E124" i="21"/>
  <c r="E183" i="21"/>
  <c r="E572" i="21"/>
  <c r="E171" i="21"/>
  <c r="E163" i="21"/>
  <c r="E155" i="21"/>
  <c r="E139" i="21"/>
  <c r="E131" i="21"/>
  <c r="D573" i="21"/>
  <c r="E573" i="21"/>
  <c r="E170" i="21"/>
  <c r="E162" i="21"/>
  <c r="E138" i="21"/>
  <c r="E130" i="21"/>
  <c r="E187" i="21"/>
  <c r="E169" i="21"/>
  <c r="E161" i="21"/>
  <c r="E137" i="21"/>
  <c r="E129" i="21"/>
  <c r="E186" i="21"/>
  <c r="E168" i="21"/>
  <c r="E160" i="21"/>
  <c r="E136" i="21"/>
  <c r="E128" i="21"/>
  <c r="E123" i="21"/>
  <c r="E167" i="21"/>
  <c r="E151" i="21"/>
  <c r="E127" i="21"/>
  <c r="E122" i="21"/>
  <c r="D233" i="21"/>
  <c r="D234" i="21"/>
  <c r="D235" i="21"/>
  <c r="D265" i="21"/>
  <c r="D236" i="21"/>
  <c r="D237" i="21"/>
  <c r="D238" i="21"/>
  <c r="D300" i="21"/>
  <c r="D239" i="21"/>
  <c r="D240" i="21"/>
  <c r="D241" i="21"/>
  <c r="D242" i="21"/>
  <c r="D243" i="21"/>
  <c r="D244" i="21"/>
  <c r="D245" i="21"/>
  <c r="D325" i="21"/>
  <c r="D246" i="21"/>
  <c r="D247" i="21"/>
  <c r="D93" i="21"/>
  <c r="D301" i="21"/>
  <c r="D249" i="21"/>
  <c r="D27" i="21"/>
  <c r="D28" i="21"/>
  <c r="D417" i="21"/>
  <c r="D250" i="21"/>
  <c r="D302" i="21"/>
  <c r="D251" i="21"/>
  <c r="D431" i="21"/>
  <c r="D501" i="21"/>
  <c r="D303" i="21"/>
  <c r="D432" i="21"/>
  <c r="D94" i="21"/>
  <c r="D552" i="21"/>
  <c r="D553" i="21"/>
  <c r="D95" i="21"/>
  <c r="D326" i="21"/>
  <c r="D164" i="21"/>
  <c r="D162" i="21"/>
  <c r="D457" i="21"/>
  <c r="D29" i="21"/>
  <c r="D96" i="21"/>
  <c r="D304" i="21"/>
  <c r="D167" i="21"/>
  <c r="D433" i="21"/>
  <c r="D30" i="21"/>
  <c r="D560" i="21"/>
  <c r="D97" i="21"/>
  <c r="D252" i="21"/>
  <c r="D327" i="21"/>
  <c r="D185" i="21"/>
  <c r="D564" i="21"/>
  <c r="D565" i="21"/>
  <c r="D98" i="21"/>
  <c r="D305" i="21"/>
  <c r="D306" i="21"/>
  <c r="D328" i="21"/>
  <c r="D133" i="21"/>
  <c r="D135" i="21"/>
  <c r="D153" i="21"/>
  <c r="D434" i="21"/>
  <c r="D435" i="21"/>
  <c r="D436" i="21"/>
  <c r="D437" i="21"/>
  <c r="D31" i="21"/>
  <c r="D458" i="21"/>
  <c r="D459" i="21"/>
  <c r="D561" i="21"/>
  <c r="D14" i="21"/>
  <c r="D15" i="21"/>
  <c r="D16" i="21"/>
  <c r="D83" i="21"/>
  <c r="D99" i="21"/>
  <c r="D100" i="21"/>
  <c r="D329" i="21"/>
  <c r="D330" i="21"/>
  <c r="D134" i="21"/>
  <c r="D138" i="21"/>
  <c r="D165" i="21"/>
  <c r="D184" i="21"/>
  <c r="D438" i="21"/>
  <c r="D439" i="21"/>
  <c r="D440" i="21"/>
  <c r="D32" i="21"/>
  <c r="D33" i="21"/>
  <c r="D34" i="21"/>
  <c r="D35" i="21"/>
  <c r="D36" i="21"/>
  <c r="D37" i="21"/>
  <c r="D554" i="21"/>
  <c r="D17" i="21"/>
  <c r="D18" i="21"/>
  <c r="D19" i="21"/>
  <c r="D20" i="21"/>
  <c r="D21" i="21"/>
  <c r="D22" i="21"/>
  <c r="D23" i="21"/>
  <c r="D24" i="21"/>
  <c r="D25" i="21"/>
  <c r="D26" i="21"/>
  <c r="D84" i="21"/>
  <c r="D85" i="21"/>
  <c r="D86" i="21"/>
  <c r="D111" i="21"/>
  <c r="D112" i="21"/>
  <c r="D113" i="21"/>
  <c r="D114" i="21"/>
  <c r="D115" i="21"/>
  <c r="D116" i="21"/>
  <c r="D117" i="21"/>
  <c r="D118" i="21"/>
  <c r="D119" i="21"/>
  <c r="D120" i="21"/>
  <c r="D101" i="21"/>
  <c r="D102" i="21"/>
  <c r="D103" i="21"/>
  <c r="D104" i="21"/>
  <c r="D105" i="21"/>
  <c r="D106" i="21"/>
  <c r="D107" i="21"/>
  <c r="D108" i="21"/>
  <c r="D109" i="21"/>
  <c r="D110" i="21"/>
  <c r="D255" i="21"/>
  <c r="D256" i="21"/>
  <c r="D257" i="21"/>
  <c r="D269" i="21"/>
  <c r="D270" i="21"/>
  <c r="D271" i="21"/>
  <c r="D272" i="21"/>
  <c r="D273" i="21"/>
  <c r="D274" i="21"/>
  <c r="D275" i="21"/>
  <c r="D276" i="21"/>
  <c r="D277" i="21"/>
  <c r="D278" i="21"/>
  <c r="D279" i="21"/>
  <c r="D280" i="21"/>
  <c r="D281" i="21"/>
  <c r="D282" i="21"/>
  <c r="D283" i="21"/>
  <c r="D284" i="21"/>
  <c r="D285" i="21"/>
  <c r="D286" i="21"/>
  <c r="D287" i="21"/>
  <c r="D288" i="21"/>
  <c r="D289" i="21"/>
  <c r="D290" i="21"/>
  <c r="D291" i="21"/>
  <c r="D292" i="21"/>
  <c r="D293" i="21"/>
  <c r="D307" i="21"/>
  <c r="D308" i="21"/>
  <c r="D309" i="21"/>
  <c r="D310" i="21"/>
  <c r="D311" i="21"/>
  <c r="D312" i="21"/>
  <c r="D313" i="21"/>
  <c r="D314" i="21"/>
  <c r="D315" i="21"/>
  <c r="D316" i="21"/>
  <c r="D317" i="21"/>
  <c r="D318" i="21"/>
  <c r="D319" i="21"/>
  <c r="D320" i="21"/>
  <c r="D321" i="21"/>
  <c r="D322" i="21"/>
  <c r="D323" i="21"/>
  <c r="D324" i="21"/>
  <c r="D379" i="21"/>
  <c r="D331" i="21"/>
  <c r="D332" i="21"/>
  <c r="D333" i="21"/>
  <c r="D334" i="21"/>
  <c r="D335" i="21"/>
  <c r="D336" i="21"/>
  <c r="D337" i="21"/>
  <c r="D338" i="21"/>
  <c r="D339" i="21"/>
  <c r="D340" i="21"/>
  <c r="D341" i="21"/>
  <c r="D342" i="21"/>
  <c r="D189" i="21"/>
  <c r="D190" i="21"/>
  <c r="D191" i="21"/>
  <c r="D192" i="21"/>
  <c r="D193" i="21"/>
  <c r="D194" i="21"/>
  <c r="D195" i="21"/>
  <c r="D196" i="21"/>
  <c r="D197" i="21"/>
  <c r="D198" i="21"/>
  <c r="D199" i="21"/>
  <c r="D380" i="21"/>
  <c r="D381" i="21"/>
  <c r="D382" i="21"/>
  <c r="D383" i="21"/>
  <c r="D384" i="21"/>
  <c r="D385" i="21"/>
  <c r="D386" i="21"/>
  <c r="D387" i="21"/>
  <c r="D388" i="21"/>
  <c r="D389" i="21"/>
  <c r="D390" i="21"/>
  <c r="D391" i="21"/>
  <c r="D392" i="21"/>
  <c r="D393" i="21"/>
  <c r="D394" i="21"/>
  <c r="D395" i="21"/>
  <c r="D396" i="21"/>
  <c r="D397" i="21"/>
  <c r="D398" i="21"/>
  <c r="D399" i="21"/>
  <c r="D400" i="21"/>
  <c r="D121" i="21"/>
  <c r="D122" i="21"/>
  <c r="D123" i="21"/>
  <c r="D124" i="21"/>
  <c r="D125" i="21"/>
  <c r="D126" i="21"/>
  <c r="D127" i="21"/>
  <c r="D128" i="21"/>
  <c r="D129" i="21"/>
  <c r="D130" i="21"/>
  <c r="D131" i="21"/>
  <c r="D132" i="21"/>
  <c r="D136" i="21"/>
  <c r="D137" i="21"/>
  <c r="D139" i="21"/>
  <c r="D140" i="21"/>
  <c r="D141" i="21"/>
  <c r="D142" i="21"/>
  <c r="D143" i="21"/>
  <c r="D147" i="21"/>
  <c r="D148" i="21"/>
  <c r="D150" i="21"/>
  <c r="D152" i="21"/>
  <c r="D154" i="21"/>
  <c r="D155" i="21"/>
  <c r="D156" i="21"/>
  <c r="D157" i="21"/>
  <c r="D149" i="21"/>
  <c r="D160" i="21"/>
  <c r="D161" i="21"/>
  <c r="D163" i="21"/>
  <c r="D168" i="21"/>
  <c r="D169" i="21"/>
  <c r="D170" i="21"/>
  <c r="D174" i="21"/>
  <c r="D175" i="21"/>
  <c r="D179" i="21"/>
  <c r="D183" i="21"/>
  <c r="D186" i="21"/>
  <c r="D187" i="21"/>
  <c r="D350" i="21"/>
  <c r="D351" i="21"/>
  <c r="D354" i="21"/>
  <c r="D355" i="21"/>
  <c r="D151" i="21"/>
  <c r="D166" i="21"/>
  <c r="D171" i="21"/>
  <c r="D177" i="21"/>
  <c r="D367" i="21"/>
  <c r="D368" i="21"/>
  <c r="D369" i="21"/>
  <c r="D370" i="21"/>
  <c r="D371" i="21"/>
  <c r="D372" i="21"/>
  <c r="D373" i="21"/>
  <c r="D374" i="21"/>
  <c r="D375" i="21"/>
  <c r="D376" i="21"/>
  <c r="D377" i="21"/>
  <c r="D418" i="21"/>
  <c r="D441" i="21"/>
  <c r="D442" i="21"/>
  <c r="D443" i="21"/>
  <c r="D444" i="21"/>
  <c r="D445" i="21"/>
  <c r="D446" i="21"/>
  <c r="D447" i="21"/>
  <c r="D448" i="21"/>
  <c r="D38" i="21"/>
  <c r="D39" i="21"/>
  <c r="D40" i="21"/>
  <c r="D41" i="21"/>
  <c r="D42" i="21"/>
  <c r="D43" i="21"/>
  <c r="D44" i="21"/>
  <c r="D45" i="21"/>
  <c r="D46" i="21"/>
  <c r="D47" i="21"/>
  <c r="D48" i="21"/>
  <c r="D49" i="21"/>
  <c r="D50" i="21"/>
  <c r="D51" i="21"/>
  <c r="D52" i="21"/>
  <c r="D53" i="21"/>
  <c r="D54" i="21"/>
  <c r="D55" i="21"/>
  <c r="D56" i="21"/>
  <c r="D57" i="21"/>
  <c r="D58" i="21"/>
  <c r="D59" i="21"/>
  <c r="D60" i="21"/>
  <c r="D61" i="21"/>
  <c r="D63" i="21"/>
  <c r="D64" i="21"/>
  <c r="D65" i="21"/>
  <c r="D66" i="21"/>
  <c r="D67" i="21"/>
  <c r="D68" i="21"/>
  <c r="D69" i="21"/>
  <c r="D70" i="21"/>
  <c r="D71" i="21"/>
  <c r="D72" i="21"/>
  <c r="D73" i="21"/>
  <c r="D74" i="21"/>
  <c r="D75" i="21"/>
  <c r="D76" i="21"/>
  <c r="D77" i="21"/>
  <c r="D78" i="21"/>
  <c r="D79" i="21"/>
  <c r="D80" i="21"/>
  <c r="D81" i="21"/>
  <c r="D82" i="21"/>
  <c r="D460" i="21"/>
  <c r="D461" i="21"/>
  <c r="D462" i="21"/>
  <c r="D463" i="21"/>
  <c r="D464" i="21"/>
  <c r="D465" i="21"/>
  <c r="D466" i="21"/>
  <c r="D467" i="21"/>
  <c r="D468" i="21"/>
  <c r="D469" i="21"/>
  <c r="D470" i="21"/>
  <c r="D471" i="21"/>
  <c r="D472" i="21"/>
  <c r="D473" i="21"/>
  <c r="D474" i="21"/>
  <c r="D475" i="21"/>
  <c r="D476" i="21"/>
  <c r="D477" i="21"/>
  <c r="D478" i="21"/>
  <c r="D479" i="21"/>
  <c r="D480" i="21"/>
  <c r="D481" i="21"/>
  <c r="D482" i="21"/>
  <c r="D483" i="21"/>
  <c r="D484" i="21"/>
  <c r="D485" i="21"/>
  <c r="D486" i="21"/>
  <c r="D487" i="21"/>
  <c r="D488" i="21"/>
  <c r="D489" i="21"/>
  <c r="D490" i="21"/>
  <c r="D491" i="21"/>
  <c r="D492" i="21"/>
  <c r="D493" i="21"/>
  <c r="D494" i="21"/>
  <c r="D495" i="21"/>
  <c r="D496" i="21"/>
  <c r="D497" i="21"/>
  <c r="D498" i="21"/>
  <c r="D499" i="21"/>
  <c r="D500" i="21"/>
  <c r="D502" i="21"/>
  <c r="D503" i="21"/>
  <c r="D504" i="21"/>
  <c r="D505" i="21"/>
  <c r="D506" i="21"/>
  <c r="D507" i="21"/>
  <c r="D508" i="21"/>
  <c r="D509" i="21"/>
  <c r="D510" i="21"/>
  <c r="D511" i="21"/>
  <c r="D512" i="21"/>
  <c r="D513" i="21"/>
  <c r="D514" i="21"/>
  <c r="D515" i="21"/>
  <c r="D516" i="21"/>
  <c r="D517" i="21"/>
  <c r="D518" i="21"/>
  <c r="D519" i="21"/>
  <c r="D520" i="21"/>
  <c r="D521" i="21"/>
  <c r="D522" i="21"/>
  <c r="D523" i="21"/>
  <c r="D524" i="21"/>
  <c r="D525" i="21"/>
  <c r="D526" i="21"/>
  <c r="D527" i="21"/>
  <c r="D528" i="21"/>
  <c r="D529" i="21"/>
  <c r="D530" i="21"/>
  <c r="D531" i="21"/>
  <c r="D532" i="21"/>
  <c r="D533" i="21"/>
  <c r="D534" i="21"/>
  <c r="D535" i="21"/>
  <c r="D536" i="21"/>
  <c r="D537" i="21"/>
  <c r="D538" i="21"/>
  <c r="D539" i="21"/>
  <c r="D540" i="21"/>
  <c r="D541" i="21"/>
  <c r="D542" i="21"/>
  <c r="D543" i="21"/>
  <c r="D544" i="21"/>
  <c r="D545" i="21"/>
  <c r="D546" i="21"/>
  <c r="D547" i="21"/>
  <c r="D555" i="21"/>
  <c r="D556" i="21"/>
  <c r="D557" i="21"/>
  <c r="D558" i="21"/>
  <c r="D559" i="21"/>
  <c r="D562" i="21"/>
  <c r="D563" i="21"/>
  <c r="D345" i="21"/>
  <c r="D347" i="21"/>
  <c r="D346" i="21"/>
  <c r="D348" i="21"/>
  <c r="D349" i="21"/>
  <c r="D343" i="21"/>
  <c r="D352" i="21"/>
  <c r="D344" i="21"/>
  <c r="D353" i="21"/>
  <c r="D548" i="21"/>
  <c r="D549" i="21"/>
  <c r="D550" i="21"/>
  <c r="D551" i="21"/>
  <c r="D145" i="21" l="1"/>
  <c r="D144" i="21"/>
  <c r="D569" i="21"/>
  <c r="D266" i="21"/>
  <c r="D248" i="21"/>
  <c r="D568" i="21"/>
  <c r="D567" i="21"/>
  <c r="D158" i="21"/>
  <c r="D159" i="21"/>
  <c r="D357" i="21"/>
  <c r="D178" i="21"/>
  <c r="D182" i="21"/>
  <c r="D181" i="21"/>
  <c r="D566" i="21"/>
  <c r="D254" i="21"/>
  <c r="D268" i="21"/>
  <c r="D356" i="21"/>
  <c r="D176" i="21"/>
  <c r="D253" i="21"/>
  <c r="D267" i="21"/>
  <c r="D62" i="21"/>
  <c r="D358" i="21"/>
  <c r="D180" i="21"/>
  <c r="D172" i="21"/>
  <c r="D173" i="21"/>
  <c r="E548" i="21" l="1"/>
  <c r="E549" i="21"/>
  <c r="E550" i="21"/>
  <c r="E551" i="21"/>
  <c r="E552" i="21" l="1"/>
  <c r="E553" i="21"/>
  <c r="E457" i="21" l="1"/>
  <c r="E456" i="21"/>
  <c r="E450" i="21"/>
  <c r="E449" i="21"/>
  <c r="E451" i="21"/>
  <c r="E452" i="21"/>
  <c r="E453" i="21"/>
  <c r="E454" i="21"/>
  <c r="E455" i="21"/>
  <c r="E556" i="21" l="1"/>
  <c r="E557" i="21"/>
  <c r="E558" i="21"/>
  <c r="E559" i="21"/>
  <c r="E560" i="21"/>
  <c r="E561" i="21"/>
  <c r="E562" i="21"/>
  <c r="E555" i="21"/>
  <c r="E563" i="21"/>
  <c r="E375" i="21" l="1"/>
  <c r="E537" i="21"/>
  <c r="E545" i="21"/>
  <c r="E415" i="21"/>
  <c r="E534" i="21"/>
  <c r="E367" i="21"/>
  <c r="E536" i="21"/>
  <c r="E377" i="21"/>
  <c r="E370" i="21"/>
  <c r="E530" i="21"/>
  <c r="E538" i="21"/>
  <c r="E546" i="21"/>
  <c r="E416" i="21"/>
  <c r="E542" i="21"/>
  <c r="E418" i="21"/>
  <c r="E376" i="21"/>
  <c r="E414" i="21"/>
  <c r="E369" i="21"/>
  <c r="E371" i="21"/>
  <c r="E531" i="21"/>
  <c r="E539" i="21"/>
  <c r="E547" i="21"/>
  <c r="E374" i="21"/>
  <c r="E417" i="21"/>
  <c r="E543" i="21"/>
  <c r="E368" i="21"/>
  <c r="E544" i="21"/>
  <c r="E372" i="21"/>
  <c r="E532" i="21"/>
  <c r="E540" i="21"/>
  <c r="E535" i="21"/>
  <c r="E373" i="21"/>
  <c r="E533" i="21"/>
  <c r="E541" i="21"/>
  <c r="E504" i="21" l="1"/>
  <c r="E529" i="21"/>
  <c r="E506" i="21"/>
  <c r="E513" i="21"/>
  <c r="E514" i="21"/>
  <c r="E520" i="21"/>
  <c r="E510" i="21"/>
  <c r="E524" i="21"/>
  <c r="E515" i="21"/>
  <c r="E505" i="21"/>
  <c r="E507" i="21"/>
  <c r="E508" i="21"/>
  <c r="E509" i="21"/>
  <c r="E511" i="21"/>
  <c r="E526" i="21"/>
  <c r="E522" i="21"/>
  <c r="E517" i="21"/>
  <c r="E518" i="21"/>
  <c r="E527" i="21"/>
  <c r="E523" i="21"/>
  <c r="E177" i="21"/>
  <c r="E519" i="21"/>
  <c r="E512" i="21"/>
  <c r="E503" i="21"/>
  <c r="E516" i="21"/>
  <c r="E502" i="21"/>
  <c r="E525" i="21"/>
  <c r="E528" i="21" l="1"/>
  <c r="E501" i="21"/>
  <c r="E521" i="21"/>
  <c r="E285" i="21" l="1"/>
  <c r="E284" i="21" l="1"/>
  <c r="E290" i="21"/>
  <c r="D232" i="21" l="1"/>
  <c r="E112" i="21" l="1"/>
  <c r="E98" i="21"/>
  <c r="E100" i="21"/>
  <c r="E92" i="21"/>
  <c r="E264" i="21"/>
  <c r="E233" i="21"/>
  <c r="E232" i="21"/>
  <c r="E219" i="21"/>
  <c r="E251" i="21"/>
  <c r="E223" i="21"/>
  <c r="E214" i="21"/>
  <c r="E215" i="21"/>
  <c r="E275" i="21"/>
  <c r="E269" i="21"/>
  <c r="E286" i="21"/>
  <c r="E379" i="21"/>
  <c r="E326" i="21"/>
  <c r="E340" i="21"/>
  <c r="E190" i="21"/>
  <c r="E399" i="21"/>
  <c r="E380" i="21"/>
  <c r="E384" i="21"/>
  <c r="E143" i="21"/>
  <c r="E409" i="21"/>
  <c r="E407" i="21"/>
  <c r="E357" i="21"/>
  <c r="E178" i="21"/>
  <c r="E156" i="21"/>
  <c r="E58" i="21"/>
  <c r="E36" i="21"/>
  <c r="E74" i="21"/>
  <c r="E77" i="21"/>
  <c r="E44" i="21"/>
  <c r="E48" i="21"/>
  <c r="E66" i="21"/>
  <c r="E488" i="21"/>
  <c r="E462" i="21"/>
  <c r="E497" i="21"/>
  <c r="E469" i="21"/>
  <c r="E482" i="21"/>
  <c r="E104" i="21"/>
  <c r="E228" i="21"/>
  <c r="E289" i="21"/>
  <c r="E388" i="21"/>
  <c r="E121" i="21"/>
  <c r="E179" i="21"/>
  <c r="E37" i="21"/>
  <c r="E62" i="21"/>
  <c r="E500" i="21"/>
  <c r="E478" i="21"/>
  <c r="E91" i="21"/>
  <c r="E255" i="21"/>
  <c r="E227" i="21"/>
  <c r="E280" i="21"/>
  <c r="E330" i="21"/>
  <c r="E393" i="21"/>
  <c r="E412" i="21"/>
  <c r="E34" i="21"/>
  <c r="E82" i="21"/>
  <c r="E470" i="21"/>
  <c r="E236" i="21"/>
  <c r="E277" i="21"/>
  <c r="E397" i="21"/>
  <c r="E484" i="21"/>
  <c r="E95" i="21"/>
  <c r="E207" i="21"/>
  <c r="E211" i="21"/>
  <c r="E189" i="21"/>
  <c r="E406" i="21"/>
  <c r="E35" i="21"/>
  <c r="E55" i="21"/>
  <c r="E492" i="21"/>
  <c r="E96" i="21"/>
  <c r="E253" i="21"/>
  <c r="E267" i="21"/>
  <c r="E256" i="21"/>
  <c r="E213" i="21"/>
  <c r="E292" i="21"/>
  <c r="E341" i="21"/>
  <c r="E147" i="21"/>
  <c r="E60" i="21"/>
  <c r="E31" i="21"/>
  <c r="E466" i="21"/>
  <c r="E88" i="21"/>
  <c r="E258" i="21"/>
  <c r="E217" i="21"/>
  <c r="E250" i="21"/>
  <c r="E293" i="21"/>
  <c r="E342" i="21"/>
  <c r="E386" i="21"/>
  <c r="E408" i="21"/>
  <c r="E75" i="21"/>
  <c r="E113" i="21"/>
  <c r="E237" i="21"/>
  <c r="E230" i="21"/>
  <c r="E273" i="21"/>
  <c r="E327" i="21"/>
  <c r="E392" i="21"/>
  <c r="E403" i="21"/>
  <c r="E73" i="21"/>
  <c r="E64" i="21"/>
  <c r="E494" i="21"/>
  <c r="E554" i="21"/>
  <c r="E108" i="21"/>
  <c r="E261" i="21"/>
  <c r="E239" i="21"/>
  <c r="E271" i="21"/>
  <c r="E197" i="21"/>
  <c r="E385" i="21"/>
  <c r="E145" i="21"/>
  <c r="E144" i="21"/>
  <c r="E356" i="21"/>
  <c r="E176" i="21"/>
  <c r="E27" i="21"/>
  <c r="E489" i="21"/>
  <c r="E483" i="21"/>
  <c r="E93" i="21"/>
  <c r="E240" i="21"/>
  <c r="E222" i="21"/>
  <c r="E283" i="21"/>
  <c r="E328" i="21"/>
  <c r="E194" i="21"/>
  <c r="E175" i="21"/>
  <c r="E28" i="21"/>
  <c r="E79" i="21"/>
  <c r="E52" i="21"/>
  <c r="E490" i="21"/>
  <c r="E473" i="21"/>
  <c r="E116" i="21"/>
  <c r="E109" i="21"/>
  <c r="E266" i="21"/>
  <c r="E248" i="21"/>
  <c r="E252" i="21"/>
  <c r="E208" i="21"/>
  <c r="E225" i="21"/>
  <c r="E204" i="21"/>
  <c r="E281" i="21"/>
  <c r="E331" i="21"/>
  <c r="E199" i="21"/>
  <c r="E398" i="21"/>
  <c r="E148" i="21"/>
  <c r="E154" i="21"/>
  <c r="E69" i="21"/>
  <c r="E47" i="21"/>
  <c r="E33" i="21"/>
  <c r="E65" i="21"/>
  <c r="E493" i="21"/>
  <c r="E485" i="21"/>
  <c r="E117" i="21"/>
  <c r="E106" i="21"/>
  <c r="E262" i="21"/>
  <c r="E243" i="21"/>
  <c r="E220" i="21"/>
  <c r="E282" i="21"/>
  <c r="E336" i="21"/>
  <c r="E195" i="21"/>
  <c r="E382" i="21"/>
  <c r="E405" i="21"/>
  <c r="E57" i="21"/>
  <c r="E78" i="21"/>
  <c r="E41" i="21"/>
  <c r="E67" i="21"/>
  <c r="E468" i="21"/>
  <c r="E479" i="21"/>
  <c r="E481" i="21"/>
  <c r="E120" i="21"/>
  <c r="E97" i="21"/>
  <c r="E260" i="21"/>
  <c r="E205" i="21"/>
  <c r="E231" i="21"/>
  <c r="E287" i="21"/>
  <c r="E337" i="21"/>
  <c r="E390" i="21"/>
  <c r="E411" i="21"/>
  <c r="E172" i="21"/>
  <c r="E173" i="21"/>
  <c r="E71" i="21"/>
  <c r="E38" i="21"/>
  <c r="E49" i="21"/>
  <c r="E464" i="21"/>
  <c r="E461" i="21"/>
  <c r="E480" i="21"/>
  <c r="E458" i="21"/>
  <c r="E475" i="21"/>
  <c r="E105" i="21"/>
  <c r="E238" i="21"/>
  <c r="E276" i="21"/>
  <c r="E339" i="21"/>
  <c r="E383" i="21"/>
  <c r="E159" i="21"/>
  <c r="E158" i="21"/>
  <c r="E42" i="21"/>
  <c r="E487" i="21"/>
  <c r="E114" i="21"/>
  <c r="E210" i="21"/>
  <c r="E200" i="21"/>
  <c r="E329" i="21"/>
  <c r="E400" i="21"/>
  <c r="E402" i="21"/>
  <c r="E39" i="21"/>
  <c r="E51" i="21"/>
  <c r="E498" i="21"/>
  <c r="E115" i="21"/>
  <c r="E90" i="21"/>
  <c r="E254" i="21"/>
  <c r="E268" i="21"/>
  <c r="E244" i="21"/>
  <c r="E229" i="21"/>
  <c r="E325" i="21"/>
  <c r="E394" i="21"/>
  <c r="E185" i="21"/>
  <c r="E70" i="21"/>
  <c r="E43" i="21"/>
  <c r="E54" i="21"/>
  <c r="E467" i="21"/>
  <c r="E471" i="21"/>
  <c r="E89" i="21"/>
  <c r="E102" i="21"/>
  <c r="E263" i="21"/>
  <c r="E242" i="21"/>
  <c r="E241" i="21"/>
  <c r="E249" i="21"/>
  <c r="E274" i="21"/>
  <c r="E291" i="21"/>
  <c r="E335" i="21"/>
  <c r="E193" i="21"/>
  <c r="E381" i="21"/>
  <c r="E146" i="21"/>
  <c r="E413" i="21"/>
  <c r="E174" i="21"/>
  <c r="E59" i="21"/>
  <c r="E40" i="21"/>
  <c r="E80" i="21"/>
  <c r="E491" i="21"/>
  <c r="E474" i="21"/>
  <c r="E472" i="21"/>
  <c r="E101" i="21"/>
  <c r="E107" i="21"/>
  <c r="E265" i="21"/>
  <c r="E246" i="21"/>
  <c r="E218" i="21"/>
  <c r="E247" i="21"/>
  <c r="E202" i="21"/>
  <c r="E203" i="21"/>
  <c r="E278" i="21"/>
  <c r="E332" i="21"/>
  <c r="E191" i="21"/>
  <c r="E389" i="21"/>
  <c r="E135" i="21"/>
  <c r="E150" i="21"/>
  <c r="E181" i="21"/>
  <c r="E182" i="21"/>
  <c r="E61" i="21"/>
  <c r="E32" i="21"/>
  <c r="E53" i="21"/>
  <c r="E463" i="21"/>
  <c r="E465" i="21"/>
  <c r="E476" i="21"/>
  <c r="E111" i="21"/>
  <c r="E99" i="21"/>
  <c r="E87" i="21"/>
  <c r="E245" i="21"/>
  <c r="E209" i="21"/>
  <c r="E224" i="21"/>
  <c r="E221" i="21"/>
  <c r="E201" i="21"/>
  <c r="E279" i="21"/>
  <c r="E333" i="21"/>
  <c r="E192" i="21"/>
  <c r="E198" i="21"/>
  <c r="E395" i="21"/>
  <c r="E404" i="21"/>
  <c r="E358" i="21"/>
  <c r="E180" i="21"/>
  <c r="E153" i="21"/>
  <c r="E29" i="21"/>
  <c r="E56" i="21"/>
  <c r="E46" i="21"/>
  <c r="E63" i="21"/>
  <c r="E495" i="21"/>
  <c r="E118" i="21"/>
  <c r="E119" i="21"/>
  <c r="E103" i="21"/>
  <c r="E94" i="21"/>
  <c r="E110" i="21"/>
  <c r="E259" i="21"/>
  <c r="E235" i="21"/>
  <c r="E216" i="21"/>
  <c r="E206" i="21"/>
  <c r="E234" i="21"/>
  <c r="E226" i="21"/>
  <c r="E212" i="21"/>
  <c r="E270" i="21"/>
  <c r="E272" i="21"/>
  <c r="E288" i="21"/>
  <c r="E334" i="21"/>
  <c r="E338" i="21"/>
  <c r="E196" i="21"/>
  <c r="E387" i="21"/>
  <c r="E391" i="21"/>
  <c r="E396" i="21"/>
  <c r="E410" i="21"/>
  <c r="E401" i="21"/>
  <c r="E152" i="21"/>
  <c r="E188" i="21"/>
  <c r="E30" i="21"/>
  <c r="E72" i="21"/>
  <c r="E68" i="21"/>
  <c r="E76" i="21"/>
  <c r="E45" i="21"/>
  <c r="E50" i="21"/>
  <c r="E81" i="21"/>
  <c r="E496" i="21"/>
  <c r="E499" i="21"/>
  <c r="E460" i="21"/>
  <c r="E486" i="21"/>
  <c r="E477" i="21"/>
  <c r="E459" i="21"/>
  <c r="E302" i="21" l="1"/>
  <c r="E294" i="21"/>
  <c r="E300" i="21"/>
  <c r="E315" i="21"/>
  <c r="E307" i="21"/>
  <c r="E304" i="21"/>
  <c r="E318" i="21"/>
  <c r="E324" i="21"/>
  <c r="E321" i="21"/>
  <c r="E306" i="21"/>
  <c r="E323" i="21"/>
  <c r="E295" i="21"/>
  <c r="E301" i="21"/>
  <c r="E317" i="21"/>
  <c r="E299" i="21"/>
  <c r="E303" i="21"/>
  <c r="E298" i="21"/>
  <c r="E322" i="21"/>
  <c r="E319" i="21"/>
  <c r="E320" i="21"/>
  <c r="E84" i="21" l="1"/>
  <c r="E85" i="21"/>
  <c r="E86" i="21" l="1"/>
  <c r="E83" i="21"/>
  <c r="E316" i="21" l="1"/>
  <c r="E311" i="21"/>
  <c r="E305" i="21"/>
  <c r="E310" i="21"/>
  <c r="E297" i="21"/>
  <c r="E312" i="21"/>
  <c r="E313" i="21"/>
  <c r="E314" i="21"/>
  <c r="E296" i="21"/>
  <c r="E309" i="21"/>
  <c r="E308" i="21"/>
  <c r="E4" i="21" l="1"/>
  <c r="E5" i="21"/>
  <c r="E16" i="21"/>
  <c r="E8" i="21"/>
  <c r="E10" i="21"/>
  <c r="E20" i="21"/>
  <c r="E22" i="21"/>
  <c r="E17" i="21"/>
  <c r="E7" i="21"/>
  <c r="E11" i="21"/>
  <c r="E23" i="21"/>
  <c r="E25" i="21"/>
  <c r="E21" i="21"/>
  <c r="E9" i="21"/>
  <c r="E19" i="21"/>
  <c r="E6" i="21"/>
  <c r="E2" i="21" l="1"/>
  <c r="E12" i="21" l="1"/>
  <c r="E14" i="21"/>
  <c r="E26" i="21"/>
  <c r="E3" i="21"/>
  <c r="E18" i="21"/>
  <c r="E15" i="21"/>
  <c r="E24" i="21"/>
  <c r="E13" i="21"/>
  <c r="E430" i="21" l="1"/>
  <c r="E434" i="21"/>
  <c r="E421" i="21"/>
  <c r="E447" i="21"/>
  <c r="E437" i="21"/>
  <c r="E426" i="21"/>
  <c r="E444" i="21"/>
  <c r="E428" i="21"/>
  <c r="E427" i="21"/>
  <c r="E420" i="21"/>
  <c r="E440" i="21"/>
  <c r="E432" i="21"/>
  <c r="E429" i="21"/>
  <c r="E422" i="21"/>
  <c r="E424" i="21"/>
  <c r="E445" i="21"/>
  <c r="E448" i="21"/>
  <c r="E423" i="21"/>
  <c r="E433" i="21"/>
  <c r="E438" i="21"/>
  <c r="E419" i="21"/>
  <c r="E446" i="21"/>
  <c r="E442" i="21"/>
  <c r="E436" i="21"/>
  <c r="E439" i="21"/>
  <c r="E425" i="21"/>
  <c r="E431" i="21"/>
  <c r="E435" i="21"/>
  <c r="E441" i="21"/>
  <c r="E443" i="21" l="1"/>
  <c r="E353" i="21" l="1"/>
</calcChain>
</file>

<file path=xl/sharedStrings.xml><?xml version="1.0" encoding="utf-8"?>
<sst xmlns="http://schemas.openxmlformats.org/spreadsheetml/2006/main" count="5835" uniqueCount="2120">
  <si>
    <t>Hybrid working solutions for the smarter workplace</t>
  </si>
  <si>
    <t xml:space="preserve">Master Price List </t>
  </si>
  <si>
    <t>March 2026. E&amp;OE.</t>
  </si>
  <si>
    <t>Click on a Brand Logo Below to take you to each pricelist</t>
  </si>
  <si>
    <t>Workplace Bundles</t>
  </si>
  <si>
    <t>Ascentae Curated Bundles</t>
  </si>
  <si>
    <t>HuMaN (Huddly, Maxhub and Nureva) Bundles</t>
  </si>
  <si>
    <t>Smart Workplace</t>
  </si>
  <si>
    <t>Audio</t>
  </si>
  <si>
    <t>Display</t>
  </si>
  <si>
    <t>Camera</t>
  </si>
  <si>
    <t>Compute</t>
  </si>
  <si>
    <t>Manage</t>
  </si>
  <si>
    <t>Wireless Screen 
and Content Sharing</t>
  </si>
  <si>
    <t>Visual Collaboration 
and Project Rooms</t>
  </si>
  <si>
    <t>Switchers and Extenders</t>
  </si>
  <si>
    <t>Education</t>
  </si>
  <si>
    <t>Ascentae Meeting Space Bundles</t>
  </si>
  <si>
    <t>March 2026.</t>
  </si>
  <si>
    <t>Valid as of 1st February 2026</t>
  </si>
  <si>
    <t>E&amp;OE.</t>
  </si>
  <si>
    <t>Part Code</t>
  </si>
  <si>
    <t>Description</t>
  </si>
  <si>
    <t>Standard Price</t>
  </si>
  <si>
    <t>Bundle Price</t>
  </si>
  <si>
    <t>Saving</t>
  </si>
  <si>
    <t>List Price</t>
  </si>
  <si>
    <t>Part Codes</t>
  </si>
  <si>
    <t>Small Room Bundles</t>
  </si>
  <si>
    <t>HuMaN-ConfKit-S</t>
  </si>
  <si>
    <t>HuMaN bundle for small room (up to 8 seats).  Includes MAXHUB X-Core MTR + UC BM35 speakerphone, Huddly IQ camera (4K, Gallery View, Genius Framing)</t>
  </si>
  <si>
    <t>Xcore Kit, UC BM35, 7090043790573</t>
  </si>
  <si>
    <t>HuMaN-ConfKit-SP</t>
  </si>
  <si>
    <t>HuMaN premium bundle for small room (up to 8 seats). Includes MAXHUB X-Core MTR + UC BM35 speakerphone, Huddly S1 camera ( (4K, Dynamic Gallery View Collaboration Mode, Genius Framing)</t>
  </si>
  <si>
    <t>Xcore Kit, UC BM35, 7090043790993</t>
  </si>
  <si>
    <t>Recommended Add-on</t>
  </si>
  <si>
    <t>ND65CMA</t>
  </si>
  <si>
    <t>MAXHUB 65" non-touch display</t>
  </si>
  <si>
    <t>Medium Room Bundles</t>
  </si>
  <si>
    <t>HuMaN-ConfKit-M</t>
  </si>
  <si>
    <t>HuMaN bundle for medium room (up to 5.5 x 5.5m).  Includs MAXHUB X-Core MTR, Nureva HDL200, Huddly S1 camera.  (4K, Dynamic Gallery View Collaboration Mode, Genius Framing)</t>
  </si>
  <si>
    <t>Xcore Kit, HDL200, 7090043790993</t>
  </si>
  <si>
    <t>HuMaN-ConfKit-MP</t>
  </si>
  <si>
    <t>HuMaN premium bundle for medium room (up to 9.1 x 9.1m).  Includs MAXHUB X-Core MTR, Nureva HDL310, Huddly L1 camera  (6K, Dynamic Gallery View, Speaker Framing Collaboration Mode, Genius Framing)</t>
  </si>
  <si>
    <t>Xcore Kit, HDL310, 7090043790948</t>
  </si>
  <si>
    <t>UW105NA</t>
  </si>
  <si>
    <t xml:space="preserve">MAXHUB 105" Ultra-wide LCD </t>
  </si>
  <si>
    <t>Large Room Bundles</t>
  </si>
  <si>
    <t>HuMaN-ConfKit-L</t>
  </si>
  <si>
    <t>HuMaN bundle for large room (up to 10.6 x 16.8m).  Includes MAXHUB X-Core Pro MTR, Nureva HDL410, Huddly L1 camera (6K, Dynamic Gallery View, Speaker Framing Collaboration Mode, Genius Framing)</t>
  </si>
  <si>
    <t>Xcore Kit Pro, HDL410, 7090043790948</t>
  </si>
  <si>
    <t>HuMaN-ConfKit-LP</t>
  </si>
  <si>
    <t xml:space="preserve">HuMaN bundle for large room (up to 10.6 x 16.8m).  Includes MAXHUB X-Core Pro MTR, Nureva HDL410, Huddly Crew 3 camera system. </t>
  </si>
  <si>
    <t>Xcore Kit Pro, HDL410, 7090043790894</t>
  </si>
  <si>
    <t>7090043791013</t>
  </si>
  <si>
    <t>Additional Huddly Crew camera</t>
  </si>
  <si>
    <t>Ascentae Meeting Space Bundles have been designed to offer a Complete Room Solution using components that have been tested and work together to provide a turnkey solution</t>
  </si>
  <si>
    <t>Offering Single and Multi Camera Options, our Rooms are designed to work seamlessly, and can be specified and deployed easily across most room sizes up to 16.8m x 11.8m</t>
  </si>
  <si>
    <t>All Single Camera and Camera Zoning Bundles use Microsoft Teams and Zoom Certified Bundles.</t>
  </si>
  <si>
    <t>Reference Guides and Technical Documentation available on request for each bundle.</t>
  </si>
  <si>
    <r>
      <t xml:space="preserve">Intelligent for the user
</t>
    </r>
    <r>
      <rPr>
        <sz val="16"/>
        <color theme="1"/>
        <rFont val="Lato"/>
        <family val="2"/>
      </rPr>
      <t>Technology that 'just works'
Audible and Visible anywhere in a room.
No complicated instructions - just start a call or join a meeting.
Nothing to learn or manuals to read
Better experience than working from home</t>
    </r>
  </si>
  <si>
    <r>
      <t xml:space="preserve">
Intelligent for the decision maker
</t>
    </r>
    <r>
      <rPr>
        <sz val="16"/>
        <color theme="1"/>
        <rFont val="Lato"/>
        <family val="2"/>
      </rPr>
      <t xml:space="preserve">Easy to design
Easy to maintain
Enhanced multi-camera experiences
No complaints from users
Better Office Experience
</t>
    </r>
  </si>
  <si>
    <r>
      <t xml:space="preserve">Intelligent for AV Integrators
</t>
    </r>
    <r>
      <rPr>
        <sz val="16"/>
        <color theme="1"/>
        <rFont val="Lato"/>
        <family val="2"/>
      </rPr>
      <t>Easy to design
Easy to maintain
Differentiated
Scalable
Commercially Attractive</t>
    </r>
  </si>
  <si>
    <t>Single Camera MTR Bundles</t>
  </si>
  <si>
    <t>Small / Medium</t>
  </si>
  <si>
    <t>Large</t>
  </si>
  <si>
    <t>Extra Large</t>
  </si>
  <si>
    <t>Value</t>
  </si>
  <si>
    <t>Premium</t>
  </si>
  <si>
    <t>Premium Pro</t>
  </si>
  <si>
    <t>Recommended Room Size</t>
  </si>
  <si>
    <t>Up to 6m x 6m</t>
  </si>
  <si>
    <t>up to 9.1m x 9.1m</t>
  </si>
  <si>
    <t>Up to 16.8 x 10.7m</t>
  </si>
  <si>
    <t>Bundle contents</t>
  </si>
  <si>
    <t xml:space="preserve">MTR </t>
  </si>
  <si>
    <t>Maxhub X-Core</t>
  </si>
  <si>
    <t>Maxhub X-Core Pro</t>
  </si>
  <si>
    <t>Nureva HDL310</t>
  </si>
  <si>
    <t>Nureva HDL410</t>
  </si>
  <si>
    <t>Huddly S1</t>
  </si>
  <si>
    <t>Huddly L1</t>
  </si>
  <si>
    <t>Screen</t>
  </si>
  <si>
    <t>Maxhub 65" non-touch</t>
  </si>
  <si>
    <t>2 x Maxhub 55" non-touch</t>
  </si>
  <si>
    <t>Jupiter Pana81D</t>
  </si>
  <si>
    <t>Maxhub 86" non-touch</t>
  </si>
  <si>
    <t>2 x Maxhub 65" non-touch</t>
  </si>
  <si>
    <t>Jupiter Pan105D</t>
  </si>
  <si>
    <t>2 x Maxhub 75" non-touch</t>
  </si>
  <si>
    <t>Jupiter Pana105D</t>
  </si>
  <si>
    <t>Options</t>
  </si>
  <si>
    <t>Mago Room Essential Bundle</t>
  </si>
  <si>
    <t>AirServer Connect 3 - wireless data sharing</t>
  </si>
  <si>
    <t>Features</t>
  </si>
  <si>
    <t>CoPilot Ready</t>
  </si>
  <si>
    <t>û</t>
  </si>
  <si>
    <t>ü</t>
  </si>
  <si>
    <t>Dual Screen Capable</t>
  </si>
  <si>
    <t>Microsoft Certified Components</t>
  </si>
  <si>
    <t>Zoom Certified Components</t>
  </si>
  <si>
    <t>Front Row Capable (21:9)</t>
  </si>
  <si>
    <t>AS-BUNDLE-SINGLECAMERA-SM-STANDARD</t>
  </si>
  <si>
    <t>AS-BUNDLE-SINGLECAMERA-SM-PREMIER</t>
  </si>
  <si>
    <t>AS-BUNDLE-SINGLECAMERA-SM-PREMIERPRO</t>
  </si>
  <si>
    <t>AS-BUNDLE-SINGLECAMERA-L-STANDARD</t>
  </si>
  <si>
    <t xml:space="preserve">AS-BUNDLE-SINGLECAMERA-L-PREMIER	</t>
  </si>
  <si>
    <t>AS-BUNDLE-SINGLECAMERA-L-PREMIERPRO</t>
  </si>
  <si>
    <t>AS-BUNDLE-SINGLECAMERA-XL-STANDARD</t>
  </si>
  <si>
    <t>AS-BUNDLE-SINGLECAMERA-XL-PREMIER</t>
  </si>
  <si>
    <t>AS-BUNDLE-SINGLECAMERA-XL-PREMIERPRO</t>
  </si>
  <si>
    <t>Trade Price</t>
  </si>
  <si>
    <t>Key Questions</t>
  </si>
  <si>
    <t>What size room?</t>
  </si>
  <si>
    <t>Determines whether you need small/medium, large or extra large solution</t>
  </si>
  <si>
    <t>What screen size?  1 or 2 screens?</t>
  </si>
  <si>
    <t>Determines whether you need Value or Premium solution</t>
  </si>
  <si>
    <t>Does customer want to use Front Row?</t>
  </si>
  <si>
    <t>Detemines whether you need Premium Pro solution</t>
  </si>
  <si>
    <t>Component Part Codes</t>
  </si>
  <si>
    <t>Xcore Kit</t>
  </si>
  <si>
    <t>XCore Kit Pro</t>
  </si>
  <si>
    <t>HDL310</t>
  </si>
  <si>
    <t>HDL410</t>
  </si>
  <si>
    <t>HDL410-B</t>
  </si>
  <si>
    <t>7090043790993</t>
  </si>
  <si>
    <t>7090043790948</t>
  </si>
  <si>
    <t>ND55CMA</t>
  </si>
  <si>
    <t>Pana81D</t>
  </si>
  <si>
    <t>ND86CMA</t>
  </si>
  <si>
    <t>Pana105D</t>
  </si>
  <si>
    <t>ND75CMA</t>
  </si>
  <si>
    <t>AS-BUNDLE-3YR</t>
  </si>
  <si>
    <t>Camera Switching Bundles - Nureva HDL410 &amp; Huddly</t>
  </si>
  <si>
    <t xml:space="preserve"> Maxhub X-Core</t>
  </si>
  <si>
    <t>2 x Huddly L1 + Inogeni Cam230</t>
  </si>
  <si>
    <t>PTZOptics Move4K 12</t>
  </si>
  <si>
    <t>Zoon Certified Components</t>
  </si>
  <si>
    <t>AS-BUNDLE-ZONING-STANDARD</t>
  </si>
  <si>
    <t>AS-BUNDLE-ZONING-PREMIER</t>
  </si>
  <si>
    <t>AS-BUNDLE-ZONING-PREMIERPRO</t>
  </si>
  <si>
    <t>Cam230</t>
  </si>
  <si>
    <t>Camera Switching Bundles - Nureva &amp; Lumens</t>
  </si>
  <si>
    <t>Maxhub  X-Core</t>
  </si>
  <si>
    <t>2 x Lumens PTZ + CamPro</t>
  </si>
  <si>
    <t>2 xMaxhub 65" non-touch</t>
  </si>
  <si>
    <t>Jupiter Pana 81D</t>
  </si>
  <si>
    <t>Jupiter 105D</t>
  </si>
  <si>
    <t>Additional Lumens PTZ</t>
  </si>
  <si>
    <r>
      <rPr>
        <sz val="11"/>
        <color rgb="FFFFC000"/>
        <rFont val="Wingdings"/>
        <charset val="2"/>
      </rPr>
      <t>ü</t>
    </r>
    <r>
      <rPr>
        <sz val="11"/>
        <color rgb="FFFFC000"/>
        <rFont val="Aptos Narrow"/>
        <family val="2"/>
      </rPr>
      <t>*</t>
    </r>
  </si>
  <si>
    <t>AS-BUNDLE-SWITCHING-SM-STANDARD</t>
  </si>
  <si>
    <t>AS-BUNDLE-SWITCHING-SM-PREMIER</t>
  </si>
  <si>
    <t>AS-BUNDLE-SWITCHING-SM-PREMIERPRO</t>
  </si>
  <si>
    <t>AS-BUNDLE-SWITCHING-L-STANDARD</t>
  </si>
  <si>
    <t>AS-BUNDLE-SWITCHING-L-PREMIER</t>
  </si>
  <si>
    <t>AS-BUNDLE-SWITCHING-L-PREMIERPRO</t>
  </si>
  <si>
    <t>AS-BUNDLE-SWITCHING-XL-STANDARD</t>
  </si>
  <si>
    <t>AS-BUNDLE-SWITCHING-XL-PREMIER</t>
  </si>
  <si>
    <t>AS-BUNDLE-SWITCHING-XL-PREMIERPRO</t>
  </si>
  <si>
    <t>Nureva HDL is certifed for Teams and Zoom.  Lumens cameras are not currently certified</t>
  </si>
  <si>
    <t>VC-R30</t>
  </si>
  <si>
    <t>AI-BOX1</t>
  </si>
  <si>
    <t>GoBright</t>
  </si>
  <si>
    <t>RRP</t>
  </si>
  <si>
    <t>1-20 pricing</t>
  </si>
  <si>
    <t>21-50 pricing</t>
  </si>
  <si>
    <t>51-100 pricing</t>
  </si>
  <si>
    <t xml:space="preserve">100+ </t>
  </si>
  <si>
    <t>AS-Silver-INT1-1YR</t>
  </si>
  <si>
    <t>GoBright Interact including accessories.  Ascentae Silver Support Contract for year 1.  Includes technical support, next business day hardware replacement</t>
  </si>
  <si>
    <t>POA</t>
  </si>
  <si>
    <t>custom</t>
  </si>
  <si>
    <t>AS-Silver-INT1-3YR</t>
  </si>
  <si>
    <t>GoBright Interact including accessories.  Ascentae Silver Support Contract for year 3.  Includes technical support, next business day hardware replacement</t>
  </si>
  <si>
    <t>AS-Silver-INT1-5YR</t>
  </si>
  <si>
    <t>GoBright Interact including accessories.  Ascentae Silver Support Contract for year 5.  Includes technical support, next business day hardware replacement</t>
  </si>
  <si>
    <t>AS-Silver-RFROS1-1YR</t>
  </si>
  <si>
    <t>GoBright wireless room sensor.  Ascentae Silver Support Contract for year 1.  Includes technical support, next business day hardware replacement</t>
  </si>
  <si>
    <t>AS-Silver-RFROS1-3YR</t>
  </si>
  <si>
    <t>GoBright wireless room sensor.  Ascentae Silver Support Contract for year 3.  Includes technical support, next business day hardware replacement</t>
  </si>
  <si>
    <t>AS-Silver-RFROS1-5YR</t>
  </si>
  <si>
    <t>GoBright wireless room sensor.  Ascentae Silver Support Contract for year 5.  Includes technical support, next business day hardware replacement</t>
  </si>
  <si>
    <t>AS-SILVER-RFDOS1-1YR</t>
  </si>
  <si>
    <t>GoBright wireless desk sensor.  Ascentae Silver Support Contract for year 1.  Includes technical support, next business day hardware replacement</t>
  </si>
  <si>
    <t>AS-SILVER-RFDOS1-3YR</t>
  </si>
  <si>
    <t>GoBright wireless desk sensor.  Ascentae Silver Support Contract for year 3.  Includes technical support, next business day hardware replacement</t>
  </si>
  <si>
    <t>AS-SILVER-RFDOS1-5YR</t>
  </si>
  <si>
    <t>GoBright wireless desk sensor.  Ascentae Silver Support Contract for year 5.  Includes technical support, next business day hardware replacement</t>
  </si>
  <si>
    <t>AS-Silver-DCF1-1YR</t>
  </si>
  <si>
    <t>GoBright Desk Connect including accessories.  Ascentae Silver Support Contract for year 1.  Includes technical support, next business day hardware replacement</t>
  </si>
  <si>
    <t>AS-Silver-DCF1-3YR</t>
  </si>
  <si>
    <t>GoBright Desk Connect including accessories.  Ascentae Silver Support Contract for year 3.  Includes technical support, next business day hardware replacement</t>
  </si>
  <si>
    <t>AS-Silver-DCF1-5YR</t>
  </si>
  <si>
    <t>GoBright Desk Connect including accessories.  Ascentae Silver Support Contract for year 5.  Includes technical support, next business day hardware replacement</t>
  </si>
  <si>
    <t>AS-SILVER-MGW211-1YR</t>
  </si>
  <si>
    <t>GoBright Desk Gateway including accessories.  Ascentae Silver Support Contract for year 1.  Includes technical support, next business day hardware replacement</t>
  </si>
  <si>
    <t>AS-SILVER-MGW211-3YR</t>
  </si>
  <si>
    <t>GoBright Desk Gateway including accessories.  Ascentae Silver Support Contract for year 3.  Includes technical support, next business day hardware replacement</t>
  </si>
  <si>
    <t>AS-SILVER-MGW211-5YR</t>
  </si>
  <si>
    <t>GoBright Desk Gateway including accessories.  Ascentae Silver Support Contract for year 5.  Includes technical support, next business day hardware replacement</t>
  </si>
  <si>
    <t>AS-SILVER-APPC-10SLBN-1YR</t>
  </si>
  <si>
    <t>ProDVX APPC10-SLBN.  Ascentae Silver Support Contract for year 1.  Includes technical support, next business day hardware replacement</t>
  </si>
  <si>
    <t>AS-SILVER-APPC-10SLBN-3YR</t>
  </si>
  <si>
    <t>ProDVX APPC10-SLBN.  Ascentae Silver Support Contract for year 3.  Includes technical support, next business day hardware replacement</t>
  </si>
  <si>
    <t>AS-SILVER-APPC-10SLBN-5YR</t>
  </si>
  <si>
    <t>ProDVX APPC10-SLBN.  Ascentae Silver Support Contract for year 5.  Includes technical support, next business day hardware replacement</t>
  </si>
  <si>
    <t>AS-SILVER-APPC-10XPL-1YR</t>
  </si>
  <si>
    <t>ProDVX APPC10-XPL.  Ascentae Silver Support Contract for year 1.  Includes technical support, next business day hardware replacement</t>
  </si>
  <si>
    <t>AS-SILVER-APPC-10XPL-3YR</t>
  </si>
  <si>
    <t>ProDVX APPC10-XPL.  Ascentae Silver Support Contract for year 3.  Includes technical support, next business day hardware replacement</t>
  </si>
  <si>
    <t>AS-SILVER-APPC-10XPL-5YR</t>
  </si>
  <si>
    <t>ProDVX APPC10-XPL.  Ascentae Silver Support Contract for year 5.  Includes technical support, next business day hardware replacement</t>
  </si>
  <si>
    <t>AS-SILVER-APPC-24X-1YR</t>
  </si>
  <si>
    <t>ProDVX APPC24X.  Ascentae Silver Support Contract for year 1.  Includes technical support, next business day hardware replacement</t>
  </si>
  <si>
    <t>AS-SILVER-APPC-24X-3YR</t>
  </si>
  <si>
    <t>ProDVX APPC24X.  Ascentae Silver Support Contract for year 3.  Includes technical support, next business day hardware replacement</t>
  </si>
  <si>
    <t>AS-SILVER-APPC-24X-5YR</t>
  </si>
  <si>
    <t>ProDVX APPC24X.  Ascentae Silver Support Contract for year 5.  Includes technical support, next business day hardware replacement</t>
  </si>
  <si>
    <t>AS-SILVER-APPC-32X-1YR</t>
  </si>
  <si>
    <t>ProDVX APPC32X.  Ascentae Silver Support Contract for year 1.  Includes technical support, next business day hardware replacement</t>
  </si>
  <si>
    <t>AS-SILVER-APPC-32X-3YR</t>
  </si>
  <si>
    <t>ProDVX APPC32X.  Ascentae Silver Support Contract for year 3.  Includes technical support, next business day hardware replacement</t>
  </si>
  <si>
    <t>AS-SILVER-APPC-32X-5YR</t>
  </si>
  <si>
    <t>ProDVX APPC32X.  Ascentae Silver Support Contract for year 5.  Includes technical support, next business day hardware replacement</t>
  </si>
  <si>
    <t>AS-SILVER-XMP8552-1YR</t>
  </si>
  <si>
    <t>Iadea XMP-8552.  Ascentae Silver Support Contract for year 1.  Includes technical support, next business day hardware replacement</t>
  </si>
  <si>
    <t>AS-SILVER-XMP8552-3YR</t>
  </si>
  <si>
    <t>Iadea XMP-8552.  Ascentae Silver Support Contract for year 3.  Includes technical support, next business day hardware replacement</t>
  </si>
  <si>
    <t>AS-SILVER-XMP8552-5YR</t>
  </si>
  <si>
    <t>Iadea XMP-8552.  Ascentae Silver Support Contract for year 5.  Includes technical support, next business day hardware replacement</t>
  </si>
  <si>
    <t>AS-SILVER-XDS1078-1YR</t>
  </si>
  <si>
    <t>Iadea XDS-1078.  Ascentae Silver Support Contract for year 1.  Includes technical support, next business day hardware replacement</t>
  </si>
  <si>
    <t>AS-SILVER-XDS1078-3YR</t>
  </si>
  <si>
    <t>Iadea XDS-1078.  Ascentae Silver Support Contract for year 3.  Includes technical support, next business day hardware replacement</t>
  </si>
  <si>
    <t>AS-SILVER-XDS1078-5YR</t>
  </si>
  <si>
    <t>Iadea XDS-1078.  Ascentae Silver Support Contract for year 5.  Includes technical support, next business day hardware replacement</t>
  </si>
  <si>
    <t>AS-SILVER-XDS1588-1YR</t>
  </si>
  <si>
    <t>Iadea XDS-1588.  Ascentae Silver Support Contract for year 1.  Includes technical support, next business day hardware replacement</t>
  </si>
  <si>
    <t>AS-SILVER-XDS1588-3YR</t>
  </si>
  <si>
    <t>Iadea XDS-1588.  Ascentae Silver Support Contract for year 3.  Includes technical support, next business day hardware replacement</t>
  </si>
  <si>
    <t>AS-SILVER-XDS1588-5YR</t>
  </si>
  <si>
    <t>Iadea XDS-1588.  Ascentae Silver Support Contract for year 5.  Includes technical support, next business day hardware replacement</t>
  </si>
  <si>
    <t>AS-SILVER-WRP1000L-1YR</t>
  </si>
  <si>
    <t>Iadea WRP-1000L.  Ascentae Silver Support Contract for year 1.  Includes technical support, next business day hardware replacement</t>
  </si>
  <si>
    <t>AS-SILVER-WRP1000L-3YR</t>
  </si>
  <si>
    <t>Iadea WRP-1000L.  Ascentae Silver Support Contract for year 3.  Includes technical support, next business day hardware replacement</t>
  </si>
  <si>
    <t>AS-SILVER-WRP1000L-5YR</t>
  </si>
  <si>
    <t>Iadea WRP-1000L.  Ascentae Silver Support Contract for year 5.  Includes technical support, next business day hardware replacement</t>
  </si>
  <si>
    <t>AS-SILVER-WRP1000A-1YR</t>
  </si>
  <si>
    <t>Iadea WRP-1000A.  Ascentae Silver Support Contract for year 1.  Includes technical support, next business day hardware replacement</t>
  </si>
  <si>
    <t>AS-SILVER-WRP1000A-3YR</t>
  </si>
  <si>
    <t>Iadea WRP-1000A.  Ascentae Silver Support Contract for year 3.  Includes technical support, next business day hardware replacement</t>
  </si>
  <si>
    <t>AS-SILVER-WRP1000A-5YR</t>
  </si>
  <si>
    <t>Iadea WRP-1000A.  Ascentae Silver Support Contract for year 5.  Includes technical support, next business day hardware replacement</t>
  </si>
  <si>
    <t>AS-SILVER-WRP1000H-1YR</t>
  </si>
  <si>
    <t>Iadea WRP-1000H.  Ascentae Silver Support Contract for year 1.  Includes technical support, next business day hardware replacement</t>
  </si>
  <si>
    <t>AS-SILVER-WRP1000H-3YR</t>
  </si>
  <si>
    <t>Iadea WRP-1000H.  Ascentae Silver Support Contract for year 3.  Includes technical support, next business day hardware replacement</t>
  </si>
  <si>
    <t>AS-SILVER-WRP1000H-5YR</t>
  </si>
  <si>
    <t>Iadea WRP-1000H.  Ascentae Silver Support Contract for year 5.  Includes technical support, next business day hardware replacement</t>
  </si>
  <si>
    <t>AS-SILVER-XDS2288-1YR</t>
  </si>
  <si>
    <t>Iadea XDS-2288.  Ascentae Silver Support Contract for year 1.  Includes technical support, next business day hardware replacement</t>
  </si>
  <si>
    <t>AS-SILVER-XDS2288-3YR</t>
  </si>
  <si>
    <t>Iadea XDS-2288.  Ascentae Silver Support Contract for year 3.  Includes technical support, next business day hardware replacement</t>
  </si>
  <si>
    <t>AS-SILVER-XDS2288-5YR</t>
  </si>
  <si>
    <t>Iadea XDS-2288.  Ascentae Silver Support Contract for year 5.  Includes technical support, next business day hardware replacement</t>
  </si>
  <si>
    <t>Partner Price</t>
  </si>
  <si>
    <t>AS-GBPortal-50</t>
  </si>
  <si>
    <t>Ascentae GoBright Maintenance Service 1yr, up to 50 licences.  Includes all mods, changes, deletions on GB Portal plus access to GoBright admin support</t>
  </si>
  <si>
    <t>AS-GBPortal-500</t>
  </si>
  <si>
    <t>Ascentae GoBright Maintenance Service 1yr, up to 500 licences.  Includes all mods, changes, deletions on GB Portal plus access to GoBright admin support</t>
  </si>
  <si>
    <t>AS-GBPortal-1500</t>
  </si>
  <si>
    <t>Ascentae GoBright Maintenance Service 1yr, up to 1500 licences.  Includes all mods, changes, deletions on GB Portal plus access to GoBright admin support</t>
  </si>
  <si>
    <t>AS-GBPortal-3000</t>
  </si>
  <si>
    <t>Ascentae GoBright Maintenance Service 1yr, up to 3000 licences.  Includes all mods, changes, deletions on GB Portal plus access to GoBright admin support</t>
  </si>
  <si>
    <t>Nureva</t>
  </si>
  <si>
    <t>AS-SILVER-HDL200-3YR</t>
  </si>
  <si>
    <t>Nureva HDL200.  Ascentae Silver Support Contract for year 1-3.  Includes technical support, next business day hardware replacement</t>
  </si>
  <si>
    <t>AS-SILVER-HDL200-5YR</t>
  </si>
  <si>
    <t>Nureva HDL200.  Ascentae Silver Support Contract for year 1-5.  Includes technical support, next business day hardware replacement</t>
  </si>
  <si>
    <t>AS-Silver-HDL300-3YR</t>
  </si>
  <si>
    <t xml:space="preserve">Nureva HDL300 (single). Ascentae Silver Support Contract for years 1-3.  Includes technical support, next business day hardware replacement </t>
  </si>
  <si>
    <t>AS-Silver-HDL300-5YR</t>
  </si>
  <si>
    <t>Nureva HDL300 (single). Ascentae Silver Support Contract for years 1-5.  Includes technical support, next business day hardware replacement</t>
  </si>
  <si>
    <t>AS-Silver-HDL310-3YR</t>
  </si>
  <si>
    <t>Nureva HDL310. Ascentae Silver Support Contract for years 1-3.  Includes technical support, next business day hardware replacement - HDL310</t>
  </si>
  <si>
    <t>AS-Silver-HDL310-5YR</t>
  </si>
  <si>
    <t>Nureva HDL310. Ascentae Silver Support Contract for years 1-5.  Includes technical support, next business day hardware replacement</t>
  </si>
  <si>
    <t>AS-Silver-HDL410-3YR</t>
  </si>
  <si>
    <t>Nureva HDL410. Ascentae Silver Support Contract for years 1-3.  Includes technical support, next business day hardware replacement</t>
  </si>
  <si>
    <t>AS-Silver-HDL410-5YR</t>
  </si>
  <si>
    <t>Nureva HDL410. Ascentae Silver Support Contract for years 1-5.  Includes technical support, next business day hardware replacement</t>
  </si>
  <si>
    <t>Jupiter</t>
  </si>
  <si>
    <t>AS-SILVER-PANA34-3YR</t>
  </si>
  <si>
    <t>Jupiter Pana34.  Ascentae Silver Support Contact for years 1-3.  Includes technical support, next business day hardware replacement</t>
  </si>
  <si>
    <t>AS-SILVER-PANA34-5YR</t>
  </si>
  <si>
    <t>Jupiter Pana34.  Ascentae Silver Support Contact for years 1-5.  Includes technical support, next business day hardware replacement</t>
  </si>
  <si>
    <t>AS-Gold-Pana34-3YR</t>
  </si>
  <si>
    <t>Ascentae Gold Support Contract for years 1-3.  Includes technical support, 3 business day hardware replacement, engineer on-site support to facilitate hardware swap and reconfiguration in case of diagnosed hardware failure - Pana34</t>
  </si>
  <si>
    <t>AS-Gold-Pana34-5YR</t>
  </si>
  <si>
    <t>Ascentae Gold Support Contract for years 1-5.  Includes technical support, 3 business  day hardware replacement, engineer on-site support to facilitate hardware swap and reconfiguration in case of diagnosed hardware failure - Pana34</t>
  </si>
  <si>
    <t>AS-Gold-Pana81-3YR</t>
  </si>
  <si>
    <t>Ascentae Gold Support Contract for years 1-3.  Includes technical support, 3 business day hardware replacement with engineers to replace and remove faulty unit - Pana81</t>
  </si>
  <si>
    <t>AS-Gold-Pana81-5YR</t>
  </si>
  <si>
    <t>Ascentae Gold Support Contract for years 1-5.  Includes technical support, 3 business day hardware replacement with engineers to replace and remove faulty unit - Pana81</t>
  </si>
  <si>
    <t>AS-Gold-Pana105-3YR</t>
  </si>
  <si>
    <t>Ascentae Gold Support Contract for years 1-3.  Includes technical support, 3 business day hardware replacement with engineers to replace and remove faulty unit - Pana105</t>
  </si>
  <si>
    <t>AS-Gold-Pana105-5YR</t>
  </si>
  <si>
    <t>Ascentae Gold Support Contract for years 1-5.  Includes technical support, 3 business day hardware replacement with engineers to replace and remove faulty unit - Pana105</t>
  </si>
  <si>
    <t>MAXHUB</t>
  </si>
  <si>
    <t>AS-SILVER-RAPTOR-3YR</t>
  </si>
  <si>
    <t>Raptor LED Wall.  Ascentae Silver Support Contract for years 1-3.  Includes technical support, next business day hardware replacement</t>
  </si>
  <si>
    <t>Ascentae - Nureva Pricelist</t>
  </si>
  <si>
    <t>Includes Camera Tracking / Zoning Nureva Alliance Partners</t>
  </si>
  <si>
    <t>Valid as of 1st March 2026</t>
  </si>
  <si>
    <t>Product URL</t>
  </si>
  <si>
    <t>UK RRP</t>
  </si>
  <si>
    <t>Reseller Standard</t>
  </si>
  <si>
    <t>Reseller Deal Registration</t>
  </si>
  <si>
    <t>HDL200 Audio Conferencing System</t>
  </si>
  <si>
    <t>HDL200</t>
  </si>
  <si>
    <t>Nureva Microphone Mist speaker and mic solution available in Black or White - suitable for rooms up to 5.5m x 5.5m</t>
  </si>
  <si>
    <t>Link</t>
  </si>
  <si>
    <t>CM-HDL200</t>
  </si>
  <si>
    <t>Camera Mount HDL200</t>
  </si>
  <si>
    <t>DM-HDL200</t>
  </si>
  <si>
    <t>HDL200 Display Mount</t>
  </si>
  <si>
    <t>HDL200DEMO</t>
  </si>
  <si>
    <t>HDL200 - Not for resell demo unit</t>
  </si>
  <si>
    <t>HDL300  Audio Conferencing System</t>
  </si>
  <si>
    <t>HDL300</t>
  </si>
  <si>
    <t>Nureva Microphone Mist speaker and mic solution available in Black or White - suitable for rooms up to 7.6m x 7.6m</t>
  </si>
  <si>
    <t>HDL300DEMO</t>
  </si>
  <si>
    <t>HDL300 - Not for resale dealer demo unit</t>
  </si>
  <si>
    <t>HDL310  Audio Conferencing System</t>
  </si>
  <si>
    <t>Nureva Microphone Mist speaker and mic solution available in Black or White - suitable for rooms up to 9.1m x 9.1m</t>
  </si>
  <si>
    <t>HDL310DEMO</t>
  </si>
  <si>
    <t>HDL310 - Not for resale dealer demo unit</t>
  </si>
  <si>
    <t>SRV-HDL300-PWR-54VDC</t>
  </si>
  <si>
    <t>HDL300 54DC transformer (needs SVR-HDL300-UK-PWR)</t>
  </si>
  <si>
    <t>Spares &amp; Accessories</t>
  </si>
  <si>
    <t>HDL300 Connect Module 1 (no cables)</t>
  </si>
  <si>
    <t>SRV-HDL300-UK-PWR</t>
  </si>
  <si>
    <t>HDL300 UK Power Lead (needs SRV-HDL-PWR-54DC)</t>
  </si>
  <si>
    <t>SRV-HDL300-Rem-CTRL</t>
  </si>
  <si>
    <t>Replacement remote control for HDL300</t>
  </si>
  <si>
    <t>AKIT-CMOD2</t>
  </si>
  <si>
    <t>Connect Module 2  Kit - Standard Pricing</t>
  </si>
  <si>
    <r>
      <t xml:space="preserve">Connect Module 2 Upgrade Kit - Offer Pricing for existing customers looking to upgrade an existing HDL300 to HDL310 - </t>
    </r>
    <r>
      <rPr>
        <b/>
        <sz val="11"/>
        <color rgb="FFFF0000"/>
        <rFont val="Calibri"/>
        <family val="2"/>
        <scheme val="minor"/>
      </rPr>
      <t xml:space="preserve">volume pricing available, requires serial numbers to approve order. </t>
    </r>
  </si>
  <si>
    <t>Power Supply</t>
  </si>
  <si>
    <t>Power Supply for HDL310/410 (needs PWR-UK-C5-2M)</t>
  </si>
  <si>
    <t>PWR-UK-C5-2M</t>
  </si>
  <si>
    <t>Power Cord  for HDL310/410 (needs Power Supply)</t>
  </si>
  <si>
    <t>HDL410  Audio Conferencing System</t>
  </si>
  <si>
    <t>To quote a HDL410 system, quote both HDL410-1 and HDL410-2.  BOTH PART CODES ARE REQUIRED FOR WHITE, SINGLE CODE FOR BLACK</t>
  </si>
  <si>
    <t>HDL410-1-W</t>
  </si>
  <si>
    <r>
      <t xml:space="preserve">HDL410 advanced audio system including Connect Module 2.  </t>
    </r>
    <r>
      <rPr>
        <b/>
        <i/>
        <sz val="11"/>
        <color rgb="FFFF0000"/>
        <rFont val="Calibri"/>
        <family val="2"/>
        <scheme val="minor"/>
      </rPr>
      <t>Primary bar included. Use for White HDL410 Systems Only.</t>
    </r>
  </si>
  <si>
    <t>HDL410-2-W</t>
  </si>
  <si>
    <r>
      <t xml:space="preserve">HDL410 advanced audio system.  Secondary speaker bar. </t>
    </r>
    <r>
      <rPr>
        <b/>
        <i/>
        <sz val="11"/>
        <color rgb="FFFF0000"/>
        <rFont val="Calibri"/>
        <family val="2"/>
        <scheme val="minor"/>
      </rPr>
      <t xml:space="preserve"> Secondary bar included. Use for White HDL410 Systems Only.</t>
    </r>
  </si>
  <si>
    <r>
      <t xml:space="preserve">HDL410 advanced audio system including Connect Module 2.  Primary bar and Secondary Bar - One Package. </t>
    </r>
    <r>
      <rPr>
        <b/>
        <i/>
        <sz val="11"/>
        <color theme="1"/>
        <rFont val="Calibri"/>
        <family val="2"/>
        <scheme val="minor"/>
      </rPr>
      <t>Replaces separate codes HDL410-1 and HDL410-2 for Black HDL Systems Only.</t>
    </r>
    <r>
      <rPr>
        <b/>
        <i/>
        <sz val="11"/>
        <color rgb="FFFF0000"/>
        <rFont val="Calibri"/>
        <family val="2"/>
        <scheme val="minor"/>
      </rPr>
      <t xml:space="preserve"> Please use separate part codes for White HDL410 Systems.</t>
    </r>
  </si>
  <si>
    <t>HDL410DEMO</t>
  </si>
  <si>
    <t>HDL410 - Not for resale dealer demo unit (HDL410-1 and HDL410-2)</t>
  </si>
  <si>
    <t>HDL410-Camera Zoning Bundle</t>
  </si>
  <si>
    <t>HDL410 Auto Camera Zoning Bundle - HDL410, Inogeni CAM230. Includes  Pre-Install Consultancy and Post-Install Onsite Commissioning by Ascentae.</t>
  </si>
  <si>
    <t>CV30 Classroom Camera</t>
  </si>
  <si>
    <t>CV30</t>
  </si>
  <si>
    <t>CV30 Classroom Camera Kit - compatible with HDL300 and HDL300 Dual</t>
  </si>
  <si>
    <t>Lumens Cameras - pricing as per bundled with a compatible Nureva System</t>
  </si>
  <si>
    <t>To be purchased with an HDL310 / HDL410 System only</t>
  </si>
  <si>
    <t>VC-B30U</t>
  </si>
  <si>
    <t>Lumens VC-B30U High Definition PTZ with USB (Available in Black or White)</t>
  </si>
  <si>
    <t>Lumens VC-R30 1080P High Definition PTZ Camera (Available in Black or White)</t>
  </si>
  <si>
    <t>VC-TR40</t>
  </si>
  <si>
    <t>Lumens VC-TR40B AI PTZ Tracking Camera (Available in Black or White)</t>
  </si>
  <si>
    <t>VC-TR60</t>
  </si>
  <si>
    <t>Lumens 12x 4K 60fps, HFOV 81° AI Auto tracking PTZ Camera, HDMI, IP, 3G-SDI, USB (Available in Black or White)</t>
  </si>
  <si>
    <t>VC-A51P</t>
  </si>
  <si>
    <t>Lumens VC-A51P High Definition PTZ Video Camera (Available in Black or White)</t>
  </si>
  <si>
    <t>VC-A61P</t>
  </si>
  <si>
    <t>Lumens VC-A61P High Definition PTZ IP Camera (Available in Black or White)</t>
  </si>
  <si>
    <t>VC-A71P</t>
  </si>
  <si>
    <t>Lumens VC-A71P High Definition PTZ Video Camera (Available in Black or White)</t>
  </si>
  <si>
    <t>Lumens CamConnect Pro</t>
  </si>
  <si>
    <t>Lumens Camera Mounts - pricing as per bundled with a compatible Nureva System</t>
  </si>
  <si>
    <t>VC-AC03B</t>
  </si>
  <si>
    <t>Lumens VC-AC03 Wall Mount (Black)</t>
  </si>
  <si>
    <t>VC-WM12B</t>
  </si>
  <si>
    <t>Lumens VC-WM12B Wall Mount for Lumens PTZ Camera Series (Black)</t>
  </si>
  <si>
    <t>VC-WM14B</t>
  </si>
  <si>
    <t>Lumens VC-WM14 Mount for VC-R30, VC-TR1 and Box Cameras (Black)</t>
  </si>
  <si>
    <t>PTZOptics Cameras - pricing as per bundled with a compatible Nureva System</t>
  </si>
  <si>
    <t>PT12X-4K-WH-G3 / PT12X-4K-GY-G3</t>
  </si>
  <si>
    <t>PTZOptics Move 4K 12X (Available in White or Grey)</t>
  </si>
  <si>
    <t>PT20X-4K-WH-G3 / PT20X-4K-GY-G3</t>
  </si>
  <si>
    <t>PTZOptics Move 4K 20X (Available in White or Grey)</t>
  </si>
  <si>
    <t>PT30X-4K-WH-G3 / PT30X-4K-GY-G3</t>
  </si>
  <si>
    <t>PTZOptics Move 4K 30X (Available in White or Grey)</t>
  </si>
  <si>
    <t>PTZOptics Camera Mounts - pricing as per bundled with a compatible Nureva System</t>
  </si>
  <si>
    <t>HCM-1-WH / HCM-1-BK</t>
  </si>
  <si>
    <r>
      <t xml:space="preserve">PTZ Camera Small Mount for Wall - Universal Design (White or Black). </t>
    </r>
    <r>
      <rPr>
        <b/>
        <sz val="11"/>
        <color theme="1"/>
        <rFont val="Calibri"/>
        <family val="2"/>
        <scheme val="minor"/>
      </rPr>
      <t>Not Compatible with Move 4K 30X</t>
    </r>
  </si>
  <si>
    <t>HCM-2-WH / HCM-2-BK</t>
  </si>
  <si>
    <r>
      <t xml:space="preserve">PTZ Camera Wide Mount for Wall - Universal Design (White or Black).  </t>
    </r>
    <r>
      <rPr>
        <b/>
        <sz val="11"/>
        <color theme="1"/>
        <rFont val="Calibri"/>
        <family val="2"/>
        <scheme val="minor"/>
      </rPr>
      <t>Not Compatible with Move 4K 30X</t>
    </r>
  </si>
  <si>
    <t>PT-WM-3-WH / PT-WM-3-BK</t>
  </si>
  <si>
    <r>
      <t xml:space="preserve">PTZ Camera Large [7"W x 9.5"D] Rounded Nose Wall Mount | Universal Design (White or Black).  </t>
    </r>
    <r>
      <rPr>
        <b/>
        <sz val="11"/>
        <color theme="1"/>
        <rFont val="Calibri"/>
        <family val="2"/>
        <scheme val="minor"/>
      </rPr>
      <t>Compatible with Move 4K 30X</t>
    </r>
  </si>
  <si>
    <t>PT-CM-1-WH / PT-CM-1-BK</t>
  </si>
  <si>
    <r>
      <t xml:space="preserve">Standard base PTZ Camera Ceiling Mount - Universal Design (White or Black).  </t>
    </r>
    <r>
      <rPr>
        <b/>
        <sz val="11"/>
        <color theme="1"/>
        <rFont val="Calibri"/>
        <family val="2"/>
        <scheme val="minor"/>
      </rPr>
      <t>Not Compatible with Move 4K 30X</t>
    </r>
  </si>
  <si>
    <t>PT-CM-3-WH / PT-CM-3-BK</t>
  </si>
  <si>
    <r>
      <t xml:space="preserve">PTZ Camera Large Ceiling Mount - Universal Design (White or Black).  </t>
    </r>
    <r>
      <rPr>
        <b/>
        <sz val="11"/>
        <color theme="1"/>
        <rFont val="Calibri"/>
        <family val="2"/>
        <scheme val="minor"/>
      </rPr>
      <t>Compatible with Move 4K 30X</t>
    </r>
  </si>
  <si>
    <t>HCM-1C-WH</t>
  </si>
  <si>
    <r>
      <t xml:space="preserve">PTZ Camera Small Mount for Wall | Universal Design (White)  </t>
    </r>
    <r>
      <rPr>
        <b/>
        <sz val="11"/>
        <color theme="1"/>
        <rFont val="Calibri"/>
        <family val="2"/>
        <scheme val="minor"/>
      </rPr>
      <t>Not Compatible with Move 4K 30X</t>
    </r>
  </si>
  <si>
    <t>HCM-2C-WH</t>
  </si>
  <si>
    <r>
      <t xml:space="preserve">PTZ Camera Wide Pole Mount | For use with 1" Pipe | Universal Design (White)  </t>
    </r>
    <r>
      <rPr>
        <b/>
        <sz val="11"/>
        <color theme="1"/>
        <rFont val="Calibri"/>
        <family val="2"/>
        <scheme val="minor"/>
      </rPr>
      <t>Not Compatible with Move 4K 30X</t>
    </r>
  </si>
  <si>
    <t>PT-PM-3-WH</t>
  </si>
  <si>
    <r>
      <t>PTZ Camera Large Pole Mount | For use with 1" Pipe | Universal Design (White)</t>
    </r>
    <r>
      <rPr>
        <b/>
        <sz val="11"/>
        <color theme="1"/>
        <rFont val="Calibri"/>
        <family val="2"/>
        <scheme val="minor"/>
      </rPr>
      <t xml:space="preserve"> Compatible with Move 4K 30X</t>
    </r>
  </si>
  <si>
    <t>Inogeni CAM230 - for use with Nureva HDL410 Camera Zoning Solutions</t>
  </si>
  <si>
    <t>CAM230</t>
  </si>
  <si>
    <t>Inogeni CAM230 Multi Camera Switcher</t>
  </si>
  <si>
    <t>Nureva Pro Subscription</t>
  </si>
  <si>
    <t>Non-authorised</t>
  </si>
  <si>
    <t>Authorised deal registration</t>
  </si>
  <si>
    <t>PRO-1YR-HDL410</t>
  </si>
  <si>
    <t>Nureva Pro 1 year term for HDL410.  Upgrade to standard warranty to extended hours technical support, advance replacements, extended warranty, enhanced Nureva Console features. Can be added to already purchased HDL units up to 90 days after they are purchased.</t>
  </si>
  <si>
    <t>PRO-2YR-HDL410</t>
  </si>
  <si>
    <t>Nureva Pro 2 year term for HDL410.  Upgrade to standard warranty to extended hours technical support, advance replacements, extended warranty, enhanced Nureva Console features. Can be added to already purchased HDL units up to 90 days after they are purchased.</t>
  </si>
  <si>
    <t>PRO-3YR-HDL410</t>
  </si>
  <si>
    <t>Nureva Pro 3 year term for HDL410.  Upgrade to standard warranty to extended hours technical support, advance replacements, extended warranty, enhanced Nureva Console features. Can be added to already purchased HDL units up to 90 days after they are purchased.</t>
  </si>
  <si>
    <t>PRO-1YR-HDL310</t>
  </si>
  <si>
    <t>Nureva Pro 1 year term for HDL310.  Upgrade to standard warranty to extended hours technical support, advance replacements, extended warranty, enhanced Nureva Console features. Can be added to already purchased HDL units up to 90 days after they are purchased.</t>
  </si>
  <si>
    <t>PRO-2YR-HDL310</t>
  </si>
  <si>
    <t>Nureva Pro 2 year term for HDL310.  Upgrade to standard warranty to extended hours technical support, advance replacements, extended warranty, enhanced Nureva Console features. Can be added to already purchased HDL units up to 90 days after they are purchased.</t>
  </si>
  <si>
    <t>PRO-3YR-HDL310</t>
  </si>
  <si>
    <t>Nureva Pro 3 year term for HDL310.  Upgrade to standard warranty to extended hours technical support, advance replacements, extended warranty, enhanced Nureva Console features. Can be added to already purchased HDL units up to 90 days after they are purchased.</t>
  </si>
  <si>
    <t>PRO-1YR-HDL300</t>
  </si>
  <si>
    <t>Nureva Pro 1 year term for HDL300.  Upgrade to standard warranty to extended hours technical support, advance replacements, extended warranty, enhanced Nureva Console features. Can be added to already purchased HDL units up to 90 days after they are purchased.</t>
  </si>
  <si>
    <t>PRO-2YR-HDL300</t>
  </si>
  <si>
    <t>Nureva Pro 2 year term for HDL300.  Upgrade to standard warranty to extended hours technical support, advance replacements, extended warranty, enhanced Nureva Console features. Can be added to already purchased HDL units up to 90 days after they are purchased.</t>
  </si>
  <si>
    <t>PRO-3YR-HDL300</t>
  </si>
  <si>
    <t>Nureva Pro 3 year term for HDL300.  Upgrade to standard warranty to extended hours technical support, advance replacements, extended warranty, enhanced Nureva Console features. Can be added to already purchased HDL units up to 90 days after they are purchased.</t>
  </si>
  <si>
    <t>PRO-1YR-HDL200</t>
  </si>
  <si>
    <t>Nureva Pro 1 year term for HDL200.  Upgrade to standard warranty to extended hours technical support, advance replacements, extended warranty, enhanced Nureva Console features. Can be added to already purchased HDL units up to 90 days after they are purchased.</t>
  </si>
  <si>
    <t>PRO-2YR-HDL200</t>
  </si>
  <si>
    <t>Nureva Pro 2 year term for HDL200.  Upgrade to standard warranty to extended hours technical support, advance replacements, extended warranty, enhanced Nureva Console features. Can be added to already purchased HDL units up to 90 days after they are purchased.</t>
  </si>
  <si>
    <t>PRO-3YR-HDL200</t>
  </si>
  <si>
    <t>Nureva Pro 3 year term for HDL200.  Upgrade to standard warranty to extended hours technical support, advance replacements, extended warranty, enhanced Nureva Console features. Can be added to already purchased HDL units up to 90 days after they are purchased.</t>
  </si>
  <si>
    <t>Mounts</t>
  </si>
  <si>
    <t>ADT_R2NUREVA_HDL300</t>
  </si>
  <si>
    <t>Axeos Holder for Nureva HDL300 / HDL310  soundbar. Black Finish. Fixes to VESA Screen Mount</t>
  </si>
  <si>
    <t>ADT_R2NUREVA_HDL200</t>
  </si>
  <si>
    <t>Axeos Holder for Nureva HDL 200 holder</t>
  </si>
  <si>
    <t>Education Pricing (5YR ONLY)</t>
  </si>
  <si>
    <t>Corporate Pricing</t>
  </si>
  <si>
    <t>1-5 pricing</t>
  </si>
  <si>
    <t>6-20 pricing</t>
  </si>
  <si>
    <t>20+ pricing</t>
  </si>
  <si>
    <t>Nureva Audio Silver</t>
  </si>
  <si>
    <t>AS-Silver-HDL200-3YR</t>
  </si>
  <si>
    <t>Ascentae Silver Support Contract for years 1-3.  Includes technical support, next business day hardware replacement - HDL200</t>
  </si>
  <si>
    <t>As-Silver-HDL200-5YR</t>
  </si>
  <si>
    <t>Ascentae Silver Support Contract for years 1-5.  Includes technical support, next business day hardware replacement - HDL200</t>
  </si>
  <si>
    <t>As-Silver-HDL300-3YR</t>
  </si>
  <si>
    <t>Ascentae Silver Support Contract for years 1-3.  Includes technical support, next business day hardware replacement - HDL300 (single)</t>
  </si>
  <si>
    <t>Ascentae Silver Support Contract for years 1-5.  Includes technical support, next business day hardware replacement - HDL300 (single)</t>
  </si>
  <si>
    <t>As-Silver-HDL310-3YR</t>
  </si>
  <si>
    <t>Ascentae Silver Support Contract for years 1-3.  Includes technical support, next business day hardware replacement - HDL310</t>
  </si>
  <si>
    <t>Ascentae Silver Support Contract for years 1-5.  Includes technical support, next business day hardware replacement - HDL310</t>
  </si>
  <si>
    <t>Ascentae Silver Support Contract for years 1-3.  Includes technical support, next business day hardware replacement - HDL410</t>
  </si>
  <si>
    <t>As-Silver-HDL410-5YR</t>
  </si>
  <si>
    <t>Ascentae Silver Support Contract for years 1-5.  Includes technical support, next business day hardware replacement - HDL410</t>
  </si>
  <si>
    <t>Nureva Audio Gold</t>
  </si>
  <si>
    <t>AS-Gold-HDL200-3YR</t>
  </si>
  <si>
    <t>Ascentae Gold Support Contract for years 1-3.  Includes technical support, next business day hardware replacement, engineer on-site support to facilitate hardware swap and reconfiguration in case of diagnosed hardware failure - HDL200</t>
  </si>
  <si>
    <t>As-Gold-HDL200-5YR</t>
  </si>
  <si>
    <t>Ascentae Gold Support Contract for years 1-5.  Includes technical support, next business day hardware replacement, engineer on-site support to facilitate hardware swap and reconfiguration in case of diagnosed hardware failure - HDL200</t>
  </si>
  <si>
    <t>As-Gold-HDL300-3YR</t>
  </si>
  <si>
    <t>Ascentae Gold Support Contract for years 1-3.  Includes technical support, next business day hardware replacement, engineer on-site support to facilitate hardware swap and reconfiguration in case of diagnosed hardware failure - HDL300 (single)</t>
  </si>
  <si>
    <t>AS-Gold-HDL300-5YR</t>
  </si>
  <si>
    <t>Ascentae Gold Support Contract for years 1-5.  Includes technical support, next business day hardware replacement, engineer on-site support to facilitate hardware swap and reconfiguration in case of diagnosed hardware failure - HDL300 (single)</t>
  </si>
  <si>
    <t>As-Gold-HDL310-3YR</t>
  </si>
  <si>
    <t>Ascentae Gold Support Contract for years 1-3.  Includes technical support, next business day hardware replacement, engineer on-site support to facilitate hardware swap and reconfiguration in case of diagnosed hardware failure - HDL310</t>
  </si>
  <si>
    <t>AS-Gold-HDL310-5YR</t>
  </si>
  <si>
    <t>Ascentae Gold Support Contract for years 1-5.  Includes technical support, next business day hardware replacement, engineer on-site support to facilitate hardware swap and reconfiguration in case of diagnosed hardware failure - HDL310</t>
  </si>
  <si>
    <t>AS-Gold-HDL410-3YR</t>
  </si>
  <si>
    <t>Ascentae Gold Support Contract for years 1-3.  Includes technical support, next business day hardware replacement, engineer on-site support to facilitate hardware swap and reconfiguration in case of diagnosed hardware failure - HDL410</t>
  </si>
  <si>
    <t>As-Gold-HDL410-5YR</t>
  </si>
  <si>
    <t>Ascentae Gold Support Contract for years 1-5.  Includes technical support, next business day hardware replacement, engineer on-site support to facilitate hardware swap and reconfiguration in case of diagnosed hardware failure - HDL410</t>
  </si>
  <si>
    <t>Ascentae - Jupiter Pricelist</t>
  </si>
  <si>
    <t>Why Jupiter</t>
  </si>
  <si>
    <t>Jupiter are a global leader in video wall processors and continues innovation with ultra-wide 21:9 pana displays</t>
  </si>
  <si>
    <t>21:9 aspect ratio optimises team productivity with 33% additional pixels at 5K native resolution, providing more screen real estate to work and collaborate.</t>
  </si>
  <si>
    <t>Available as non-touch or touch screens for any environment.  Traditional 16:9 touch panels are limited by the height that people can reach, meaning up to 30% of screen may be unusable.  In 21:9 all the screen is accessible, providing a richer, more collaborative canvas</t>
  </si>
  <si>
    <t>All Jupiter screens come with a 3 year advance replacement warranty for complete peace of mind.
This covers the cost of advance replacement model being delivered only.</t>
  </si>
  <si>
    <t>Datasheet</t>
  </si>
  <si>
    <t>SRP</t>
  </si>
  <si>
    <t>Reseller Authorised</t>
  </si>
  <si>
    <t>Authorised Deal Registration</t>
  </si>
  <si>
    <t>NFR (max 1 per reseller</t>
  </si>
  <si>
    <t>Jupiter Pana 21:9 LCD Displays</t>
  </si>
  <si>
    <t>Pana105T</t>
  </si>
  <si>
    <t xml:space="preserve">Jupiter Pana 105T -  105" widescreen LCD touchscreen; 21:9 aspect ratio; native 5K resolution (5120 x 2160); 10000:1 contrast ratio; 600 nit brightness; 178 degree viewing angle, 20 point simultaneous touch points.  3 year warranty. </t>
  </si>
  <si>
    <t xml:space="preserve">Jupiter Pana 105D -  105" widescreen LCD (non-touch); 21:9 aspect ratio; native 5K resolution (5120 x 2160); 10000:1 contrast ratio; 600 nit brightness; 178 degree viewing angle.  3 year warranty </t>
  </si>
  <si>
    <t>Pana81T</t>
  </si>
  <si>
    <t>Jupiter Pana 81T -  81" widescreen LCD touchscreen; 21:9 aspect ratio; native 5K resolution (5120 x 2160); 10000:1 contrast ratio; 600 nit brightness; 178 degree viewing angle, 20 point simultaneous touch points.  3 year warranty.</t>
  </si>
  <si>
    <t>Jupiter Pana 81D -  81" widescreen LCD (non-touch); 21:9 aspect ratio; native 5K resolution (5120 x 2160); 10000:1 contrast ratio; 600 nit brightness; 178 degree viewing angle.  3 year warranty</t>
  </si>
  <si>
    <t>Pana34</t>
  </si>
  <si>
    <t xml:space="preserve">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 </t>
  </si>
  <si>
    <t>Jupiter Pana X 21:9 LCD Displays</t>
  </si>
  <si>
    <t>Pana X 105 Touch</t>
  </si>
  <si>
    <r>
      <t>Jupiter Pana X Touch - 105" widescreen LCD touchscreen; 21:9 aspect ratio; native 5K resolution (5120 x 2160) ,120Hz refresh rate; 1,000,000:1 contrast ratio; 2200 nit brightness; 178 degree viewing angle, FlatFrog Gen6 In Glass touch with 20 point simultaneous touch points.  3 year warranty.</t>
    </r>
    <r>
      <rPr>
        <b/>
        <sz val="11"/>
        <color theme="1"/>
        <rFont val="Calibri"/>
        <family val="2"/>
        <scheme val="minor"/>
      </rPr>
      <t xml:space="preserve"> </t>
    </r>
  </si>
  <si>
    <t>Pana X 105</t>
  </si>
  <si>
    <t>Jupiter Pana X  - 105" widescreen LCD (non-touch); 21:9 aspect ratio; native 5K resolution (5120 x 2160) ,120Hz refresh rate; 1,000,000:1 contrast ratio; 2200 nit brightness; 178 degree viewing angle,  3 year warranty</t>
  </si>
  <si>
    <t>Pana X 81</t>
  </si>
  <si>
    <r>
      <t>Jupiter Pana X 81 - 81" widescreen LCD (non-touch); 21:9 aspect ratio; native 5K resolution (5120 x 2160) ,120Hz refresh rate; 1,000,000:1 contrast ratio; 2100 nit brightness; 178 degree viewing angle, 3 year warranty.</t>
    </r>
    <r>
      <rPr>
        <b/>
        <sz val="11"/>
        <color theme="1"/>
        <rFont val="Calibri"/>
        <family val="2"/>
        <scheme val="minor"/>
      </rPr>
      <t xml:space="preserve"> </t>
    </r>
  </si>
  <si>
    <t>Pana-JPCMw</t>
  </si>
  <si>
    <t>Pana-JPCMw Computer Module: Intel i7 12700H desktop processor; 16GB SODIMM DDR4 dual-channel memory; 256GB NVME; TPM2.0; Discrete graphics, Nvidia RTX3050, 21:9 5K 120Hz Display Support. Win 10 Pro.
Fits into Jupiter-unique slot on Pana X displays, touch or non-touch models.</t>
  </si>
  <si>
    <t>Jupiter Accessories</t>
  </si>
  <si>
    <t>3-630-013-00</t>
  </si>
  <si>
    <t>Pana OPS Module - i7 - 11th generation Intel i7 processor OPS module</t>
  </si>
  <si>
    <t>4-625-010-00</t>
  </si>
  <si>
    <t>Pana Pen - Active stylus Windows pen and touch</t>
  </si>
  <si>
    <t>Wall Mounts for Jupiter Screens</t>
  </si>
  <si>
    <t>SF680P</t>
  </si>
  <si>
    <t>Peerless Smart Mount .  Suitable for Jupiter 81" and 105" (with additional adaptor rails ACC0V1500X)</t>
  </si>
  <si>
    <t>ACC-V1500X</t>
  </si>
  <si>
    <t>Peerless adaptor rails for SF680P.  Required for all 105" wall mounts</t>
  </si>
  <si>
    <t>SR598</t>
  </si>
  <si>
    <t>Peerless SmartMount Flat Panel Cart.  Suitable for Jupiter 81" and 105" (with additional adaptor rails ACC0V1500X)</t>
  </si>
  <si>
    <t>XENON_DS_PANA105/BLACK
XENON_DS_PANA105/WHITE</t>
  </si>
  <si>
    <t>AXEOS XENON Single screen digital signage pack - Screen stand in black or white painted steel for105'' Jupiter screen (PANA105 model) and VESA 1500x600 mm including a black or white rear cover and a screen holder VESA 1500x600 mm</t>
  </si>
  <si>
    <t>SA740P</t>
  </si>
  <si>
    <t>Peerless-AV SA740P SmartMount Articulating Wall Mount for PANA 34 Displays</t>
  </si>
  <si>
    <t>SF632P</t>
  </si>
  <si>
    <t>Peerless-AV SF632P SmartMount Medium Flat Wall Mount for PANA 34 Displays</t>
  </si>
  <si>
    <t>ST632P</t>
  </si>
  <si>
    <t>Peerless-AV ST632P SmartMount Universal Tilt Wall Mount  for PANA 34 Displays</t>
  </si>
  <si>
    <t>Ascentae Maintenance Services for Jupiter Screens</t>
  </si>
  <si>
    <t>Jupiter Silver</t>
  </si>
  <si>
    <t>AS-Silver-Pana34-3YR</t>
  </si>
  <si>
    <t>Ascentae Gold Support Contract for years 1-3.  Includes technical support, next business day hardware replacement - Pana34</t>
  </si>
  <si>
    <t>AS-Silver-Pana34-5YR</t>
  </si>
  <si>
    <t>Ascentae Gold Support Contract for years 1-5.  Includes technical support, next business day hardware replacement - Pana34</t>
  </si>
  <si>
    <t>Jupiter Gold</t>
  </si>
  <si>
    <r>
      <rPr>
        <b/>
        <sz val="14"/>
        <color theme="1"/>
        <rFont val="Calibri"/>
        <family val="2"/>
        <scheme val="minor"/>
      </rPr>
      <t xml:space="preserve">Jupiter Zavus XP range.
</t>
    </r>
    <r>
      <rPr>
        <sz val="11"/>
        <color theme="1"/>
        <rFont val="Calibri"/>
        <family val="2"/>
        <scheme val="minor"/>
      </rPr>
      <t xml:space="preserve">
Pricing for Zavus XP displays is exclusive of freight from factory.  Sea freight typically takes 8-10 weeks.  Resellers can pay for units to be air freighted to the UK which will take 3-4 weeks.  A custom quote will be provided for carriage in each case, as Zavus XP delivery charges vary depending on exact configuration.
For all orders a 50% deposit is required before Ascentae will confirm the order on Jupiter. Orders are non-cancellable once placed. Payment of the balance must be received before orders are released by the factory.
Please be aware Ascentae warranty upgrades are not applicable to Xavus XP products due to the bespoke nature of each product.</t>
    </r>
  </si>
  <si>
    <t>Zavus XP7-5K Kit</t>
  </si>
  <si>
    <t xml:space="preserve">Jupiter Zavus XP7-5K -  165" display; native 5K resolution; 0.7mm Pixel Pitch, 1,000,000:1 contrast ratio; 1000 nit brightness;  3840Hz Scan Rate, 170 degree viewing angle. 3 Year Warranty. Thin Profile Ideal for Surface Mount. </t>
  </si>
  <si>
    <t>Zavus XP7-4K Kit</t>
  </si>
  <si>
    <t>Jupiter Zavus XP7-4K -  131" display; native 4K resolution; 0.7mm Pixel Pitch, 1,000,000:1 contrast ratio; 1000 nit brightness;  3840Hz Scan Rate, 170 degree viewing angle. 3 Year Warranty. Thin Profile Ideal for Surface Mount</t>
  </si>
  <si>
    <t>Zavus XP9-5K Kit</t>
  </si>
  <si>
    <t>Jupiter Zavus XP9-5K -  205" display; native 5K resolution; 0.9mm Pixel Pitch, 1,000,000:1 contrast ratio; 1000 nit brightness;  3840Hz Scan Rate, 170 degree viewing angle. 3 Year Warranty. Thin Profile Ideal for Surface Mount</t>
  </si>
  <si>
    <t>Zavus XP9-4K Kit</t>
  </si>
  <si>
    <t>Jupiter Zavus XP9-4K -  163" display; native 4K resolution; 0.9mm Pixel Pitch, 1,000,000:1 contrast ratio; 1000 nit brightness;  3840Hz Scan Rate, 170 degree viewing angle. 3 Year Warranty. Thin Profile Ideal for Surface Mount</t>
  </si>
  <si>
    <t>Zavus XP12-5K Kit</t>
  </si>
  <si>
    <t>Jupiter Zavus XP12-5K -  281" display; native 5K resolution; 1.2mm Pixel Pitch, 1,000,000:1 contrast ratio; 1000 nit brightness;  3840Hz Scan Rate, 170 degree viewing angle. 3 Year Warranty. Thin Profile Ideal for Surface Mount</t>
  </si>
  <si>
    <t>Zavus XP12-4K Kit</t>
  </si>
  <si>
    <t>Jupiter Zavus XP12-4K -  217" display; native 4K resolution; 1.2mm Pixel Pitch, 1,000,000:1 contrast ratio; 1000 nit brightness;  3840Hz Scan Rate, 170 degree viewing angle. 3 Year Warranty. Thin Profile Ideal for Surface Mount</t>
  </si>
  <si>
    <t>Ascentae - Maxhub Pricelist</t>
  </si>
  <si>
    <t>March 2026 Revision 1</t>
  </si>
  <si>
    <r>
      <rPr>
        <b/>
        <sz val="12"/>
        <color indexed="8"/>
        <rFont val="Lato"/>
        <family val="2"/>
      </rPr>
      <t>NOTES
1) Pricing for MAXHUB Raptor AIO LED Walls Include sea freight from the factory.  Sea freight typically takes 8-10 weeks. Some models are stocked in Europe however availability is limited.  Resellers can pay for units to be air freighted to the UK which will take 2-3 weeks.  A custom quote will be provided, but a typical air freight cost will be approx £2500 - £3500 depending on the size of the screen. In addition local shipping costs to site are additional and will vary depending on location.
2) For MAXHUB Raptor AIO LED Walls that are being imported for specific projects a 50% deposit is required before Ascentae will confirm the order on MAXHUB. Orders are non-cancellable once placed. For some projects we may be able to manage full credit, however this is on request, and may result in a higher sell price to support.
3) All other Maxhub products are available on standard payment terms.
For Maxhub Deal Registration Pricing please contact Maxhub directly to receive an approved code for your deal registration. Pricing cannot be validated as a quote from Ascentae without a valid deal registration code fromk Maxhub.</t>
    </r>
    <r>
      <rPr>
        <b/>
        <sz val="16"/>
        <color indexed="8"/>
        <rFont val="Lato"/>
        <family val="2"/>
      </rPr>
      <t xml:space="preserve">
</t>
    </r>
  </si>
  <si>
    <t>Link to Maxhub Support, Technical Drawings, Extended Specifications and Downloads</t>
  </si>
  <si>
    <t>Accessories - Compatibility Matrix</t>
  </si>
  <si>
    <t>Windows Mini PCs</t>
  </si>
  <si>
    <t>Touch Controllers</t>
  </si>
  <si>
    <t>Cameras</t>
  </si>
  <si>
    <t>Speakerphone</t>
  </si>
  <si>
    <t>Screen Sharing</t>
  </si>
  <si>
    <t>Cables</t>
  </si>
  <si>
    <t>Pen Holder</t>
  </si>
  <si>
    <t>Stands</t>
  </si>
  <si>
    <t>Electric Stands</t>
  </si>
  <si>
    <t>Brochure</t>
  </si>
  <si>
    <t>Maxhub Deal Reg Price - 5% off - 5 Room Kits or greater - please apply to Maxhub to validate your deal registration</t>
  </si>
  <si>
    <t>Maxhub Deal Reg Price - 8% off - 10 Room Kits or greater - please apply to Maxhub to validate your deal registration</t>
  </si>
  <si>
    <t>Maxhub Deal Reg Price - 10% off - XL Deal Room Kits or greater - please apply to Maxhub to validate your deal registration</t>
  </si>
  <si>
    <t>Maxhub Partner Pro Price</t>
  </si>
  <si>
    <t>Maxhub Suggested Selling to Online Stores Price</t>
  </si>
  <si>
    <t>Notes</t>
  </si>
  <si>
    <t>4 Year Warranty Upgrade Price - NBD Onsite / Swap Out Warranty from Maxhub - use code MAXHUB-4YRW. Pricing specific to each product</t>
  </si>
  <si>
    <t>5 Year Warranty Upgrade Price - NBD Onsite / Swap Out Warranty from Maxhub - use code MAXHUB-5YRW. Pricing specific to each product</t>
  </si>
  <si>
    <t>MT71S</t>
  </si>
  <si>
    <t>MT71P</t>
  </si>
  <si>
    <t>MT71E</t>
  </si>
  <si>
    <t>MT71F</t>
  </si>
  <si>
    <t>TCP10M</t>
  </si>
  <si>
    <t>TCP35T</t>
  </si>
  <si>
    <t>P30</t>
  </si>
  <si>
    <t>BM45</t>
  </si>
  <si>
    <t>BM35</t>
  </si>
  <si>
    <t>WT13M</t>
  </si>
  <si>
    <t>WB05</t>
  </si>
  <si>
    <t>XCore Kit USB-C Cable 10</t>
  </si>
  <si>
    <t>PB02</t>
  </si>
  <si>
    <t>ST23C</t>
  </si>
  <si>
    <t>ST23G</t>
  </si>
  <si>
    <t>ST33M</t>
  </si>
  <si>
    <t>EST09</t>
  </si>
  <si>
    <t>EST11</t>
  </si>
  <si>
    <t>MAXHUB Non-Touch Commercial Displays</t>
  </si>
  <si>
    <t>105", 21:9  5K Display, Built in Android 13.  4Gb RAM, 32Gb Storage.  Landscape only.  USB Type-C, RS232, wireless projection</t>
  </si>
  <si>
    <t>•</t>
  </si>
  <si>
    <t>UW92NA</t>
  </si>
  <si>
    <t>92" 5K Display,  Anti-glare, Built-in 2 x 16W + 15W speakers, motion and light sensors, Built in Android 13.  9Gb RAM, 64Gb storage</t>
  </si>
  <si>
    <t>ND98CMA</t>
  </si>
  <si>
    <t>98", 16:9 Non-touch LCD Display, 4K resolution, 500 nits.  Build in Android 11, 4Gb RAM, 32Gb storage, 2 x 10W built-in speaker.  Portrait / Landscape orientation, 24 x 7 operating hours.  Wall mount included</t>
  </si>
  <si>
    <t>86", 16:9 Non-touch LCD Display, 4K resolution, 500 nits.  Build in Android 11, 4Gb RAM, 32Gb storage, 2 x 16W built-in speaker.  Portrait / Landscape orientation, 18 x 7 operating hours.  Wall mount included</t>
  </si>
  <si>
    <t>75", 16:9 Non-touch LCD Display, 4K resolution, 500 nits.  Build in Android 11, 4Gb RAM, 32Gb storage, 2 x 16W built-in speaker.  Portrait / Landscape orientation, 18 x 7 operating hours.  Wall mount included</t>
  </si>
  <si>
    <t>65", 16:9 Non-touch LCD Display, 4K resolution, 500 nits.  Build in Android 11, 4Gb RAM, 32Gb storage, 2 x 16W built-in speaker.  Portrait / Landscape orientation, 18 x 7 operating hours.  Wall mount included</t>
  </si>
  <si>
    <t>55", 16:9 Non-touch LCD Display, 4K resolution, 500 nits.  Build in Android 11, 4Gb RAM, 32Gb storage, 2 x 16W built-in speaker.  Portrait / Landscape orientation, 18 x 7 operating hours.  Wall mount included</t>
  </si>
  <si>
    <t>ND43CMA</t>
  </si>
  <si>
    <t>43", 16:9 Non-touch LCD Display, 4K resolution, 500 nits.  Build in Android 11, 4Gb RAM, 32Gb storage, 2 x 16W built-in speaker.  Portrait / Landscape orientation, 18 x 7 operating hours.  Wall mount included</t>
  </si>
  <si>
    <t>ND43CMB</t>
  </si>
  <si>
    <t>MAXHUB CMB Series ND43CMB 43" 4K Commercial Display. 4K Display, Anti-Glare, 500 nits brightness, 98% sRGB. Android 14.0, 4GB RAM, 32GB Storage, A73×4 CPU. Full Featured Type-C, BT5.2, WiFi-6 supported/ 2 x 16W Built-in Speakers / Orientation: Portrait / Landscape, 7×24 operation hours.</t>
  </si>
  <si>
    <t>ND50CMB</t>
  </si>
  <si>
    <t>MAXHUB CMB Series ND50CMB 50" 4K Commercial Display/ 4K Display, Anti-Glare, 500 nits brightness, 98% sRGB. Android 14.0, 4GB RAM, 32GB Storage, A73×4 CPU. Full Featured Type-C, BT5.2, WiFi-6 supported/ 2 x 16W Built-in Speakers / Orientation: Portrait / Landscape, 7×24 operation hours.</t>
  </si>
  <si>
    <t>ND55CMB</t>
  </si>
  <si>
    <t>MAXHUB CMB Series ND55CMB 55" 4K Commercial Display. 4K Display, Anti-Glare, 500 nits brightness, 98% sRGB. Android 14.0, 4GB RAM, 32GB Storage, A73×4 CPU. Full Featured Type-C, BT5.2, WiFi-6 supported/ 2 x 16W Built-in Speakers / Orientation: Portrait / Landscape, 7×24 operation hours.</t>
  </si>
  <si>
    <t>ND65CMB</t>
  </si>
  <si>
    <t>MAXHUB CMB Series ND65CMB 65" 4K Commercial Display. 4K Display, Anti-Glare, 500 nits brightness, 98% sRGB. Android 14.0, 4GB RAM, 32GB Storage, A73×4 CPU. Full Featured Type-C, BT5.2, WiFi-6 supported/ 2 x 16W Built-in Speakers / Orientation: Portrait / Landscape, 7×24 operation hours.</t>
  </si>
  <si>
    <t>ND75CMB</t>
  </si>
  <si>
    <t>MAXHUB CMB Series ND75CMB 75" 4K Commercial Display. 4K Display, Anti-Glare, 500 nits brightness, 98% sRGB. Android 14.0, 4GB RAM, 32GB Storage, A73×4 CPU. Full Featured Type-C, BT5.2, WiFi-6 supported/ 2 x 16W Built-in Speakers / Orientation: Portrait / Landscape, 7×24 operation hours.</t>
  </si>
  <si>
    <t>ND86CMB</t>
  </si>
  <si>
    <t>MAXHUB CMB Series ND86CMB 86" 4K Commercial Display. 4K Display, Anti-Glare, 500 nits brightness, 98% sRGB. Android 14.0, 4GB RAM, 32GB Storage, A73×4 CPU. Full Featured Type-C, BT5.2, WiFi-6 supported/ 2 x 16W Built-in Speakers / Orientation: Portrait / Landscape, 7×24 operation hours.</t>
  </si>
  <si>
    <t>ND98CMB</t>
  </si>
  <si>
    <t>MAXHUB CMB Series ND98CMB 98" 4K Commercial Display. 4K Display, Anti-Glare, 500 nits brightness, 98% sRGB. Android 14.0, 4GB RAM, 32GB Storage, A73×4 CPU. Full Featured Type-C, BT5.2, WiFi-6 supported/ 2 x 16W Built-in Speakers / Orientation: Portrait / Landscape, 7×24 operation hours.</t>
  </si>
  <si>
    <t>MAXHUB Commercial Display Accessories</t>
  </si>
  <si>
    <t>OPS72A-i5</t>
  </si>
  <si>
    <t>MAXHUB OPS72A 12th Gen Intel-i5 Windows OPS Module, 16GB RAM, 256GB ROM. Compatible with  CMA&amp;UW series displays.</t>
  </si>
  <si>
    <t>OPS72A-i7</t>
  </si>
  <si>
    <t>MAXHUB OPS72A 12th Gen Intel-i7 Windows OPS Module, 16GB RAM, 256GB ROM. Compatible with  CMA&amp;UW series displays.</t>
  </si>
  <si>
    <t>WIB4722A</t>
  </si>
  <si>
    <t>MAXHUB Wall Mount for MAXHUB Commercial Display 43"-55"</t>
  </si>
  <si>
    <t>NEW</t>
  </si>
  <si>
    <t>WIB9080A</t>
  </si>
  <si>
    <t>MAXHUB Wall Mount for MAXHUB Commercial Display  65"~98"</t>
  </si>
  <si>
    <t>WIB1260A</t>
  </si>
  <si>
    <t>MAXHUB Wall Mount for MAXHUB Commercial Display  105"</t>
  </si>
  <si>
    <t>MAXHUB Interactive Flat Panels</t>
  </si>
  <si>
    <t>V5550</t>
  </si>
  <si>
    <t xml:space="preserve">MAXHUB XBoard V7 series V5550 55" All-in-one Conference Interactive Touch Display. 16:9, 3840 x 2160 resolution, 350 nit, 1200:1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
</t>
  </si>
  <si>
    <t>V6550</t>
  </si>
  <si>
    <t>MAXHUB XBoard V7 series V6550 65"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</si>
  <si>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V7550</t>
  </si>
  <si>
    <t>MAXHUB XBoard V7 series V7550 75"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</si>
  <si>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V8650</t>
  </si>
  <si>
    <t>MAXHUB XBoard V7 series V8650 86"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</si>
  <si>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C9850</t>
  </si>
  <si>
    <t>MAXHUB XBoard V7 series C9850 98"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50MP Camera. Speakers 2 x 10W + 20W Subwoofer.8 mic array up to 15m range.</t>
  </si>
  <si>
    <t>T8650</t>
  </si>
  <si>
    <t>MAXHUB XBoard V7 series T8650 86" All-in-one Conference Interactive Touch Display.  16:9, 3840 x 2160 resolution Mini-LED Display, 350 nit, 5000:1 contrast ratio. 444 channels high-precision capacitive touch. 3 x 50MP Cameras (Panroma + Telephoto + Telephoto), 2 x Optical Zoom / 5 x Digital Zoom). Speakers 4 x 10W + 20W Subwoofer.16 mic array up to 15m range.</t>
  </si>
  <si>
    <t>V555T</t>
  </si>
  <si>
    <t>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</si>
  <si>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V655T</t>
  </si>
  <si>
    <t>MAXHUB XBoard V7 series V655T 65"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</si>
  <si>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V755T</t>
  </si>
  <si>
    <t>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</si>
  <si>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V865T</t>
  </si>
  <si>
    <t>MAXHUB XBoard V7 series V865T 86"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t>
  </si>
  <si>
    <t>V925T</t>
  </si>
  <si>
    <t xml:space="preserve">MAXHUB XBoard V7 series V925T 92" 21:9 5K Microsoft Teams Rooms Interactive Touch Display.  21:9, 5120 x 2880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 </t>
  </si>
  <si>
    <t>MAXHUB IFP Accessories</t>
  </si>
  <si>
    <t>MAXHUB MT71E 12th Gen Intel-i5 Windows PC module. Windows 11 Pro. 16GB RAM, 256GB ROM. Compatible with MH OS V6&amp;V7 series only.</t>
  </si>
  <si>
    <t>MAXHUB MT71F 12th Gen Intel-i7 Windows PC module. Windows 11 Pro. 16GB RAM, 256GB ROM. Compatible with MH OS V6&amp;V7 series only.</t>
  </si>
  <si>
    <t>MAXHUB TCP10M 10.1" Touch Control Panel. 1920(H)×1080(V). Android 10.0, 4GB RAM, 16GB ROM. Capacitance touch recognition. Compatible with MH OS PC only</t>
  </si>
  <si>
    <t>TCP33T</t>
  </si>
  <si>
    <t>MAXHUB TCP33T Universal Console for surface hub &amp; MAXHUB V7</t>
  </si>
  <si>
    <t>TCP30WM</t>
  </si>
  <si>
    <t>MAXHUB Wall Mount Bracket for TCP30T/TCP31T/TCP33T/TCP35T/AP30</t>
  </si>
  <si>
    <t>Screen Sharing Box.  Android 9.0, supports 2.4 / 5GHz frequency wifi, 4K UHD Output, 60fps.  Does not include wireless dongles</t>
  </si>
  <si>
    <t xml:space="preserve">USB-C wireless sharing dongle.  Supports wireless BYOD/BYOM.  NFC connect.  </t>
  </si>
  <si>
    <t>Caddy to hold up to 3 wireless dongles</t>
  </si>
  <si>
    <t>SW13F</t>
  </si>
  <si>
    <t>MAXHUB SW13F Stylus. Infrared recognition supported. 2 stylus and 3 nibs in the package. Compatible with MAXHUB V6 &amp; V7 series</t>
  </si>
  <si>
    <t>Stand for MAXHUB screens. Maximum load 100KG, suitable for 65/75/86" IFP</t>
  </si>
  <si>
    <t>MAXHUB ST33M Mobile Stand - Maximum load 100KG, available for 55"/65"75"/86"</t>
  </si>
  <si>
    <t>Electronic, height adjustable stand</t>
  </si>
  <si>
    <t>Electronic, height adjustable flip stand</t>
  </si>
  <si>
    <t>MAXHUB MTR Systems</t>
  </si>
  <si>
    <t>MAXHUB Xcore PC with 12th Gen Interl Core processor and 10.1" Teams Room console with motion sensor</t>
  </si>
  <si>
    <t>XT10-WS Kit</t>
  </si>
  <si>
    <t>MAXHUB Xcore Kit with UC-BM35 8-microphone array with 360° pickup, Intelligent noise reduction and 8W speakers, plus UC W31 camera with 120°viewing angle, 5K digital zoom, intelligent framing</t>
  </si>
  <si>
    <t>XT20-VB Kit</t>
  </si>
  <si>
    <t>MAXHUB XCore Kit Pro + U50</t>
  </si>
  <si>
    <t>MAXHUB XCore Kit Pro MTR Bundle</t>
  </si>
  <si>
    <t>Slave console for XCore Kit Pro</t>
  </si>
  <si>
    <t>XT20-PS Kit</t>
  </si>
  <si>
    <t>MAXHUB XT20-PS Kit Microsoft Teams Rooms on Windows with PTZ Camera and Speakerphone Bundle
XC25T x 1, 12th Gen Intel 10-Core - i5 Processor, 16GB RAM, 256GB ROM
TCP30T x 1, capacitive touch recognition, 1920(H)×1080(V)
UC P30 x 1, 4K telephoto camera, 12x optical zoom, 4K panoramic camera
UC BM45 x 1, 8 microphone array, 8m pickup range, 5W speaker</t>
  </si>
  <si>
    <t>MAXHUB 10m USB-C Cable
Compatible for Microsoft Teams Rooms XCore Kit</t>
  </si>
  <si>
    <t>MAXHUB Video Bars</t>
  </si>
  <si>
    <t>U50</t>
  </si>
  <si>
    <t>MAXHUB XBar U50 Teams Rooms USB video bar</t>
  </si>
  <si>
    <t>V50 Kit</t>
  </si>
  <si>
    <t>MAXHUB XBar V50 Teams Rooms MDEP video bar kit</t>
  </si>
  <si>
    <t>V70 Kit</t>
  </si>
  <si>
    <t>MAXHUB XBar V70 Teams Rooms MDEP video bar kit</t>
  </si>
  <si>
    <t>W70 Kit</t>
  </si>
  <si>
    <t>MAXHUB XBar W70 Teams Rooms Windows video bar kit</t>
  </si>
  <si>
    <t>MAXHUB UC Products</t>
  </si>
  <si>
    <t>UC S07</t>
  </si>
  <si>
    <t>Teams Room 4K videobar with 5K digital zoom, electronic PTZ with up to 10 presets.   6 beamforming microphone arrays and 11W speaker.  Intelligent framing using human detection and voice tracking</t>
  </si>
  <si>
    <t>UC BM35</t>
  </si>
  <si>
    <t>Teams Room speakerphone. 360° pickup, Intelligent noise reduction 8W speakers.  Powerful 8W speaker.  Intelligent AI Noise Reduction technology,</t>
  </si>
  <si>
    <t>UC W31</t>
  </si>
  <si>
    <t>Teams Room 4K USB Camera.  12MP sensor with 120° wide angle lens and 5x digital zoom.  Intelligent framing technology</t>
  </si>
  <si>
    <t>UC S15</t>
  </si>
  <si>
    <t>4K all in one soundbar with Android OC.  12Mp camera, 120° field of view.  5x digital zoom with auto framing.  8 beamforming mic array with noise &amp; echo cancellation.  8W + 3W speakers</t>
  </si>
  <si>
    <t>UC P30</t>
  </si>
  <si>
    <t>Dual Lens PTZ 4K camera.  12 x optical zoom, 8MP sensor with auto framing, speaker / presenter tracking - launching soon</t>
  </si>
  <si>
    <t>UC BM45</t>
  </si>
  <si>
    <t>MAXHUB UC BM45 Microsoft Teams Rooms Speakerphone.Microsoft Teams Rooms Certified. 8 microphone array, 8m pickup range. 5W speaker. USB-C x 1, RJ45 x 2. Support AEC, ANC, AGC, De-reverberation. Supports up to 8 units cascades</t>
  </si>
  <si>
    <t>UC M40</t>
  </si>
  <si>
    <t>MAXHUB UC M40 4K Panoramic USB Camera. 1/2.7" CMOS, 5MP camera, 4K video, HFOV 360°. 4 microphone array, 5m pick-up range. USB-C 2.0 x 1</t>
  </si>
  <si>
    <t>PA50T</t>
  </si>
  <si>
    <t>MAXHUB MTR Portable Case PA50T</t>
  </si>
  <si>
    <t>WIB8015B</t>
  </si>
  <si>
    <t>MAXHUB WIB8015B Camera Mount. Compatible with UC S07/S15</t>
  </si>
  <si>
    <t>WIB10A</t>
  </si>
  <si>
    <t>MAXHUB WIB10A Videobar TV bracket</t>
  </si>
  <si>
    <t>WIB20A</t>
  </si>
  <si>
    <t>MAXHUB WIB10A PTZ Camera bracket</t>
  </si>
  <si>
    <t>WIB01</t>
  </si>
  <si>
    <t>MAXHUB WIB01 Camera Tripod</t>
  </si>
  <si>
    <t>Pivot (Premium)</t>
  </si>
  <si>
    <t>MAXHUB Pivot (Premium) Device Management System (1 license= 1 device/year)
• Deploy and configure devices in bulk​
• Remote diagnostics and device control
• Powerful device management features
• Get powerful insights and analytics</t>
  </si>
  <si>
    <t>MAXHUB Portable Capture System</t>
  </si>
  <si>
    <t>CSP50-Bundle</t>
  </si>
  <si>
    <t>MAXHUB Portable Capture System - Contains MAXHUB Portable Capture Host CSP50, 2 x Wireless PTZ Camera EP50, Wireless Lavalier Microphone LM50 and Portable Case PA50.</t>
  </si>
  <si>
    <t>CSP50</t>
  </si>
  <si>
    <t>MAXHUB Portable Capture Host CSP50 (Host Only, no other equipment)</t>
  </si>
  <si>
    <t>EP50</t>
  </si>
  <si>
    <t>MAXHUB Wireless PTZ Camera EP50</t>
  </si>
  <si>
    <t>LM50</t>
  </si>
  <si>
    <t>MAXHUB Wireless Lavalier Microphone LM50</t>
  </si>
  <si>
    <t>PA50</t>
  </si>
  <si>
    <t>MAXHUB Portable Case PA50</t>
  </si>
  <si>
    <t>CM30K</t>
  </si>
  <si>
    <t>MAXHUB Capture System CM30K Ceiling Microphone</t>
  </si>
  <si>
    <t>MAXHUB Raptor All-in-One LED Walls</t>
  </si>
  <si>
    <t>LP135F07</t>
  </si>
  <si>
    <t>MAXHUB Raptor V3 Series LP135F07 All-In-One Ultra-slim SMD Lite</t>
  </si>
  <si>
    <t>LP162F07</t>
  </si>
  <si>
    <t>MAXHUB Raptor V3 Series LP162F07 All-In-One Ultra-slim SMD Lite</t>
  </si>
  <si>
    <t>LP135V07C</t>
  </si>
  <si>
    <t>MAXHUB Raptor V3 Series LP135V07C All-In-One Ultra-slim COB Lite</t>
  </si>
  <si>
    <t>LX120V07</t>
  </si>
  <si>
    <t>MAXHUB Raptor Series V3 All-in-one LED wall, three in one mainboard design, build-in Android 13.0 system, 8GB RAM, 64GB ROM. Screen Size 120", pixel Pitch 1.3, Resolution 1920 x 1080, built-in 4*30W speakers, support 4.2 channels. Brightness 100-600nit (adjustable), Contrast Rate 6500:1,refresh rate 3840Hz</t>
  </si>
  <si>
    <t>Price Decrease</t>
  </si>
  <si>
    <t>LX138V07</t>
  </si>
  <si>
    <t>MAXHUB Raptor Series V3 All-in-one LED wall, three in one mainboard design, build-in Android 13.0 system, 8GB RAM, 64GB ROM. Screen Size 138", pixel Pitch 1.5, Resolution 1920 x 1080, built-in 4*30W speakers, support 4.2 channels. Brightness 100-600nit (adjustable), Contrast Rate 6500:1,refresh rate 3840Hz</t>
  </si>
  <si>
    <t>LX150V07</t>
  </si>
  <si>
    <t>MAXHUB Raptor Series V3 All-in-one LED wall, three in one mainboard design, build-in Android 13.0 system, 8GB RAM, 64GB ROM. Screen Size 150", pixel Pitch 1.7, Resolution 1920 x 1080, built-in 4*30W speakers, support 4.2 channels. Brightness 100-600nit (adjustable), Contrast Rate 6500:1,refresh rate 3840Hz</t>
  </si>
  <si>
    <t>LX165V07</t>
  </si>
  <si>
    <t>MAXHUB Raptor Series V3 All-in-one LED wall, three in one mainboard design, build-in Android 13.0 system, 8GB RAM, 64GB ROM. Screen Size 165", pixel Pitch 1.9, Resolution 1920 x 1080, built-in 4*30W speakers, support 4.2 channels. Brightness 100-600nit (adjustable), Contrast Rate 6500:1,refresh rate 3840Hz</t>
  </si>
  <si>
    <t>LX180V07</t>
  </si>
  <si>
    <t>MAXHUB Raptor Series V3 All-in-one LED wall, three in one mainboard design, build-in Android 13.0 system, 8GB RAM, 64GB ROM. Screen Size 180", pixel Pitch 2.0, Resolution 1920 x 1080, built-in 4*30W speakers, support 4.2 channels. Brightness 100-600nit (adjustable), Contrast Rate 6500:1,refresh rate 3840Hz</t>
  </si>
  <si>
    <t>LX220V07</t>
  </si>
  <si>
    <t>LX220V18</t>
  </si>
  <si>
    <t>MAXHUB Raptor Series V3 All-in-one LED wall, three in one mainboard design, build-in Android 13.0 system, 8GB RAM, 64GB ROM. Screen Size 220", pixel Pitch 1.2, Resolution 3840 x 2160, built-in 4*30W speakers, support 4.2 channels. Brightness 100-600nit (adjustable), Contrast Rate 6500:1,refresh rate 3840Hz</t>
  </si>
  <si>
    <t>LX135V07C</t>
  </si>
  <si>
    <t xml:space="preserve">MAXHUB Raptor Series V3 All-in-one LED wall, three in one mainboard design, build-in Android 13.0 system, 8GB RAM, 64GB ROM. Screen Size 135", pixel Pitch 1.5mm, Resolution 1920 x 1080, built-in 4*30W speakers, support 4.2 channels. Brightness 100-600nit (adjustable), Contrast Rate 6500:1,refresh rate 3840Hz
</t>
  </si>
  <si>
    <t>LX162V18C</t>
  </si>
  <si>
    <t>MAXHUB Raptor Series V3 All-in-one LED wall, three in one mainboard design, build-in Android 13.0 system, 8GB RAM, 64GB ROM. Screen Size 162", pixel Pitch 0.9mm, Resolution 3840 x 2160, built-in 4*30W speakers, support 4.2 channels. Brightness 100-600nit (adjustable), Contrast Rate 6500:1,refresh rate 3840Hz</t>
  </si>
  <si>
    <t>LQ110M07</t>
  </si>
  <si>
    <t>MAXHUB Foldable 110” All-in-One LED display</t>
  </si>
  <si>
    <t>LQ138M07</t>
  </si>
  <si>
    <t>MAXHUB Foldable 138” All-in-One LED display</t>
  </si>
  <si>
    <t>LMT71A</t>
  </si>
  <si>
    <t>MAXHUB LMT71A Windows 10 OPS Module</t>
  </si>
  <si>
    <t>LID01A</t>
  </si>
  <si>
    <t>MAXHUB LID01A Radar Module</t>
  </si>
  <si>
    <t>LED Wall Mobile Stands</t>
  </si>
  <si>
    <t>ST90</t>
  </si>
  <si>
    <t>Mobile stand, support 110", 120", 138" ,150“，165" MAXHUB LED</t>
  </si>
  <si>
    <t>LED Wall Accessories</t>
  </si>
  <si>
    <t>SL22MC</t>
  </si>
  <si>
    <t>Lectern Bundle including : Desktop Lectern, Lectern Mic x 2, Wireless audio hub</t>
  </si>
  <si>
    <t>Professional Services (required for non-technical certified partners)</t>
  </si>
  <si>
    <t>Site Survey</t>
  </si>
  <si>
    <t xml:space="preserve">Site survey to determine suitability of site for installation of Maxhub screen : Includes confirmation of wall strength, define cable runs for power, content, data, test wifi, </t>
  </si>
  <si>
    <t>Installation 120</t>
  </si>
  <si>
    <t>Installation of screens 120 - 165".  3 man team, price per day.  If site is particularly complex, installations may take more than 1 day.  Sundy costs (cables, trunking etc) not included.  Final costs to be determined by site survey</t>
  </si>
  <si>
    <t>Installation 180</t>
  </si>
  <si>
    <t>Installation of screens 180 - 220".  4 man team, price per day.  If site is particularly complex, installations may take more than 1 day.  Sundy costs (cables, trunking etc) not included.  Final costs to be determined by site survey</t>
  </si>
  <si>
    <t>Accessories</t>
  </si>
  <si>
    <t>AS-Gold-Raptor-3YR</t>
  </si>
  <si>
    <t>3 year extended service plan for MAXHUB Raptor LED  screens.  Includes engineer onsite to determine fault and swap hardware if appropriate.  See service description for details</t>
  </si>
  <si>
    <t xml:space="preserve">Ascentae - IAdea Extended Price File </t>
  </si>
  <si>
    <t>Product Guide</t>
  </si>
  <si>
    <t>PN - GoBright Preloaded</t>
  </si>
  <si>
    <t>PN - Stock Android (no GoBright Preload)</t>
  </si>
  <si>
    <t>Name</t>
  </si>
  <si>
    <t>Product Link</t>
  </si>
  <si>
    <t>GoBright Certified</t>
  </si>
  <si>
    <t>QR Scanning</t>
  </si>
  <si>
    <t>NFC Support</t>
  </si>
  <si>
    <t>HID Support</t>
  </si>
  <si>
    <t>Android</t>
  </si>
  <si>
    <t>USB</t>
  </si>
  <si>
    <t>RAM</t>
  </si>
  <si>
    <t>Storage</t>
  </si>
  <si>
    <t>PoE</t>
  </si>
  <si>
    <t>VESA</t>
  </si>
  <si>
    <t>MSRP</t>
  </si>
  <si>
    <t xml:space="preserve"> Standard Reseller Price</t>
  </si>
  <si>
    <t>STAR / Authorised Partner Price</t>
  </si>
  <si>
    <t>Advanced Room Booking Panels</t>
  </si>
  <si>
    <t>XDS-1078-A12-GB</t>
  </si>
  <si>
    <t>XDS-1078-A12-AND</t>
  </si>
  <si>
    <t>IAdea XDS-1078 Advanced Room Panel w/ Android 12</t>
  </si>
  <si>
    <t>Yes</t>
  </si>
  <si>
    <t>No</t>
  </si>
  <si>
    <t>2 x USB 2.0</t>
  </si>
  <si>
    <t>2GB</t>
  </si>
  <si>
    <t>16GB</t>
  </si>
  <si>
    <t>PoE+</t>
  </si>
  <si>
    <t xml:space="preserve">75mm x 75mm </t>
  </si>
  <si>
    <t>XDS-2288-GB</t>
  </si>
  <si>
    <t>XDS-2288-AND</t>
  </si>
  <si>
    <t>IAdea  22" Touchscreen Interactive Touch All In One Display</t>
  </si>
  <si>
    <t>Yes (2MP)</t>
  </si>
  <si>
    <t>3 x USB 2.0</t>
  </si>
  <si>
    <t>8GB</t>
  </si>
  <si>
    <t>100mm x 100mm</t>
  </si>
  <si>
    <t>Enterprise Room Booking Panels</t>
  </si>
  <si>
    <t>WRP-1000-L-V2-GB</t>
  </si>
  <si>
    <t>WRP-1000-L V2-AND</t>
  </si>
  <si>
    <t>IAdea 10" Enterprise Room Panel w /Android 12</t>
  </si>
  <si>
    <t>WRP-1000-A V2-GB</t>
  </si>
  <si>
    <t>WRP-1000-A V2-AND</t>
  </si>
  <si>
    <t>IAdea 10" Enterprise Room Panel with Camera, Android 12</t>
  </si>
  <si>
    <t>Yes (8MP + auto focus)</t>
  </si>
  <si>
    <t>WRP-1000-H V2-GB</t>
  </si>
  <si>
    <t>WRP-1000-H V2-AND</t>
  </si>
  <si>
    <t>IAdea 10" Enterprise Room Panel with Camera and HID® Reader, Android 12</t>
  </si>
  <si>
    <t>Media Players</t>
  </si>
  <si>
    <t>XMP-8552</t>
  </si>
  <si>
    <t>IAdea High-Performance Kiosk Processor and 4K Media Player, WiFi + PoE</t>
  </si>
  <si>
    <t>N/A</t>
  </si>
  <si>
    <t>2 x USB 2.0, 1 x USB 3.0</t>
  </si>
  <si>
    <t>Workplace E-Paper Panels</t>
  </si>
  <si>
    <t>WBP-130</t>
  </si>
  <si>
    <t>IAdea WBP-130 3 Inch Workspace E-paper Panel . MOQ 10pcs</t>
  </si>
  <si>
    <t>TAD-3240 Router</t>
  </si>
  <si>
    <t>IAdea Certified Router for WBP-130/160</t>
  </si>
  <si>
    <t>TAD-1123 Gateway</t>
  </si>
  <si>
    <t>IAdea Certified Gateway for WBP-130/160</t>
  </si>
  <si>
    <t>PGM-001</t>
  </si>
  <si>
    <t>IAdea Glass Mount Adhesive for XDS-1078 Series</t>
  </si>
  <si>
    <t>PGM-002</t>
  </si>
  <si>
    <t>IAdea Glass Mount Adhesive for WRP-1000 Series</t>
  </si>
  <si>
    <t>PPA-101</t>
  </si>
  <si>
    <t>IAdea  Power Supply for XDS Series</t>
  </si>
  <si>
    <t>PPA-102</t>
  </si>
  <si>
    <t>IAdea  Power Supply for WRP Series</t>
  </si>
  <si>
    <t>PVK-102</t>
  </si>
  <si>
    <t>IAdeaTable Stand for 10" and 15" Signboards</t>
  </si>
  <si>
    <t>PVK-302</t>
  </si>
  <si>
    <t>IAdea Adjustable VESA Mount Table Stand for XDS-2285</t>
  </si>
  <si>
    <t>PWM-011</t>
  </si>
  <si>
    <t>IAdea Premium Window Mount Kit for 10" and 15" Panels, Low Profile</t>
  </si>
  <si>
    <t>PWM-41</t>
  </si>
  <si>
    <t>IAdea Premium Window Mount Kit for 10" and 15" Panels, Standard Profile</t>
  </si>
  <si>
    <t>Software</t>
  </si>
  <si>
    <t>IAD_CLD_UPD_0001</t>
  </si>
  <si>
    <t>SignApps Cloud / Year</t>
  </si>
  <si>
    <t>IAD_CAR_PRE_0001</t>
  </si>
  <si>
    <t>IAdeaCare Premium - Per Year</t>
  </si>
  <si>
    <t>On Application</t>
  </si>
  <si>
    <t>IAdeaCare Enterprise Setup / Account</t>
  </si>
  <si>
    <t>IAD_CAR_ETP_0
003</t>
  </si>
  <si>
    <t>IAdeaCare Remote Control function, 1 connection, 1 year</t>
  </si>
  <si>
    <t>IAdeaCare Enterprise User License / Account / Year</t>
  </si>
  <si>
    <t>IAD_CAR_ETP_0
001</t>
  </si>
  <si>
    <t>IAdeaCare Enterprise Account Setup, 1-
time fee</t>
  </si>
  <si>
    <t>IAD_CAR_ETP_0
002</t>
  </si>
  <si>
    <t>IAdeaCare Enterprise Account User License, 1 year</t>
  </si>
  <si>
    <t>IADEACONNECT-SERVICENOW-1YR</t>
  </si>
  <si>
    <t>IAdeaConnect for ServiceNow, 1 year. Annual package per device includes: IAdeaCare premium license + Enterprise account (3 admins/editors) + Booking for ServiceNow usage license</t>
  </si>
  <si>
    <t>IADEACONNECT-SERVICENOW-3YR</t>
  </si>
  <si>
    <t>IAdeaConnect for ServiceNow, 3 years. Annual package per device includes: IAdeaCare premium license + Enterprise account (3 admins/editors) + Booking for ServiceNow usage license</t>
  </si>
  <si>
    <t>.</t>
  </si>
  <si>
    <t>Ascentae GoBright Price File</t>
  </si>
  <si>
    <t>Use this price for Tenders</t>
  </si>
  <si>
    <t>Article number</t>
  </si>
  <si>
    <t>Brand</t>
  </si>
  <si>
    <t>Article description</t>
  </si>
  <si>
    <t>Standard Partner Price</t>
  </si>
  <si>
    <t>Standard Partner Deal Reg</t>
  </si>
  <si>
    <t>STAR Partner Price</t>
  </si>
  <si>
    <t>STAR Partner Deal Reg</t>
  </si>
  <si>
    <t>1 Year Licenses</t>
  </si>
  <si>
    <t>GB-ROOM (1-9)</t>
  </si>
  <si>
    <t>Room Manager &amp; App licence per room, 1 year, 1-9 rooms</t>
  </si>
  <si>
    <t>GB-ROOM (10-24)</t>
  </si>
  <si>
    <t>Room Manager &amp; App licence per room, 1 year, &gt;=10 rooms</t>
  </si>
  <si>
    <t>GB-ROOM (25-49)</t>
  </si>
  <si>
    <t>Room Manager &amp; App licence per room, 1 year, &gt;=25 rooms</t>
  </si>
  <si>
    <t>GB-ROOM (50+)</t>
  </si>
  <si>
    <t>Room Manager &amp; App licence per room, 1 year, &gt;=50 rooms</t>
  </si>
  <si>
    <t>GB-DESK (1-249)</t>
  </si>
  <si>
    <t>Desk Manager &amp; App licence per desk, 1 year, 1-249 desks.</t>
  </si>
  <si>
    <t>GB-DESK (250-999)</t>
  </si>
  <si>
    <t>Desk Manager &amp; App licence per desk, 1 year, 250-999 desks.</t>
  </si>
  <si>
    <t>GB-DESK (1000-1999)</t>
  </si>
  <si>
    <t xml:space="preserve">Desk Manager &amp; App licence per desk, 1 year, 1000-1999 desks. </t>
  </si>
  <si>
    <t>GB-DESK (2000+)</t>
  </si>
  <si>
    <t xml:space="preserve">Desk Manager &amp; App licence per desk, 1 year,  &gt;=2000 desks. </t>
  </si>
  <si>
    <t>GB-PARKING (1-249)</t>
  </si>
  <si>
    <t xml:space="preserve">GoBright Parking incl manager &amp; app per parking place per year, 1-249 pcs. </t>
  </si>
  <si>
    <t>GB-PARKING (250-999)</t>
  </si>
  <si>
    <t>GoBright Parking incl manager &amp; app per parking place per year, 249-999 pcs.</t>
  </si>
  <si>
    <t>GB-PARKING (1000-1999)</t>
  </si>
  <si>
    <t>GoBright Parking incl manager &amp; app per parking place per year, 1000-1999 pcs.</t>
  </si>
  <si>
    <t>GB-PARKING (2000+)</t>
  </si>
  <si>
    <t xml:space="preserve">GoBright Parking incl manager &amp; app per parking place per year, 2000+ pcs. </t>
  </si>
  <si>
    <t>GB-VIEW (1-9)</t>
  </si>
  <si>
    <t>GoBright View licence per player, 1 year, 1-9 players</t>
  </si>
  <si>
    <t>GB-VIEW (10-24)</t>
  </si>
  <si>
    <t>GoBright View licence per player, 1 year, 10-24 players</t>
  </si>
  <si>
    <t>GB-VIEW (25-49)</t>
  </si>
  <si>
    <t>GoBright View licence per player, 1 year, 25-49 players</t>
  </si>
  <si>
    <t>GB-VIEW (50+)</t>
  </si>
  <si>
    <t>GoBright View licence per player, 1 year, 50+ players</t>
  </si>
  <si>
    <t>GB-WAYFINDER</t>
  </si>
  <si>
    <t>Wayfinder licence per screen, 1 year</t>
  </si>
  <si>
    <t>GB-MAP</t>
  </si>
  <si>
    <t>Mapping licence per floor, 1 year</t>
  </si>
  <si>
    <t>GB-VISIT</t>
  </si>
  <si>
    <t>Digital Visitor registration licence per location, 1 year</t>
  </si>
  <si>
    <t>GB-CONTROL</t>
  </si>
  <si>
    <t>Control licence per room, 1 year</t>
  </si>
  <si>
    <t>GB-CATSERV</t>
  </si>
  <si>
    <t>Catering &amp; Services Manager licence per room, 1 year</t>
  </si>
  <si>
    <t>GB-LOCKERBANK</t>
  </si>
  <si>
    <t>Locker integration per lockerbank, 1 year</t>
  </si>
  <si>
    <t>GB-API-ACCESS</t>
  </si>
  <si>
    <t>GoBright API Access (for Power BI and other third party integrations) - 1 year</t>
  </si>
  <si>
    <t>GB-WEEKPLANNER</t>
  </si>
  <si>
    <t>Week Planner license; per location, 1 Year</t>
  </si>
  <si>
    <t>GB-ANALYTICS-ADV</t>
  </si>
  <si>
    <t>GoBright Advanced Analytics licence, 1 Year</t>
  </si>
  <si>
    <t>GB-ADMIN-SUPPORT (5, 50)</t>
  </si>
  <si>
    <t>GoBright Admin Support - Less than 5 Room/Visit/View and up to 50 desk/parking licences</t>
  </si>
  <si>
    <t>GB-ADMIN-SUPPORT (25, 500)</t>
  </si>
  <si>
    <t>GoBright Admin Support - Less than 25 Room/Visit/View and up to 500 desk/parking licences</t>
  </si>
  <si>
    <t>GB-ADMIN-SUPPORT (75, 1500)</t>
  </si>
  <si>
    <t>GoBright Admin Support - Less than 75 Room/Visit/View and up to 1500 desk/parking licences</t>
  </si>
  <si>
    <t>GB-ADMIN-SUPPORT (250, 3000)</t>
  </si>
  <si>
    <t>GoBright Admin Support - Less than 250 Room/Visit/View and up to 3000 desk/parking licences</t>
  </si>
  <si>
    <t>GB-ADMIN-SUPPORT (CUSTOM)</t>
  </si>
  <si>
    <t>GoBright Admin Support - From 250 Room/Visit/View or above 3000 desk/parking licences</t>
  </si>
  <si>
    <t>CUSTOM</t>
  </si>
  <si>
    <t>SMS Credits</t>
  </si>
  <si>
    <t>GB-SMS-1000</t>
  </si>
  <si>
    <t>Digital Self-registration SMS bundle 1000 SMS credits</t>
  </si>
  <si>
    <r>
      <t xml:space="preserve">3 Year Licenses </t>
    </r>
    <r>
      <rPr>
        <b/>
        <sz val="10"/>
        <color theme="1"/>
        <rFont val="Lato"/>
        <family val="2"/>
      </rPr>
      <t>(Discount Applied)</t>
    </r>
  </si>
  <si>
    <t>GB-ROOM-3Y (1-9)</t>
  </si>
  <si>
    <t>Room Manager &amp; App licence per room, 3 year, 1-9 rooms</t>
  </si>
  <si>
    <t>GB-ROOM-3Y (10-24)</t>
  </si>
  <si>
    <t>Room Manager &amp; App licence per room, 3 year, &gt;=10 rooms</t>
  </si>
  <si>
    <t>GB-ROOM-3Y (25-49)</t>
  </si>
  <si>
    <t>Room Manager &amp; App licence per room, 3 year, &gt;=25 rooms</t>
  </si>
  <si>
    <t>GB-ROOM-3Y (50+)</t>
  </si>
  <si>
    <t>Room Manager &amp; App licence per room, 3 year, &gt;=50 rooms</t>
  </si>
  <si>
    <t>GB-DESK-3Y (1-249)</t>
  </si>
  <si>
    <t>Desk Manager &amp; App licence per desk, 3 year, 1-249 desks.</t>
  </si>
  <si>
    <t>GB-DESK-3Y (250-999)</t>
  </si>
  <si>
    <t>Desk Manager &amp; App licence per desk, 3 year, 250-999 desks.</t>
  </si>
  <si>
    <t>GB-DESK-3Y (1000-1999)</t>
  </si>
  <si>
    <t xml:space="preserve">Desk Manager &amp; App licence per desk, 3 year, 1000-1999 desks. </t>
  </si>
  <si>
    <t>GB-DESK-3Y (2000+)</t>
  </si>
  <si>
    <t xml:space="preserve">Desk Manager &amp; App licence per desk, 3 year,  &gt;=2000 desks. </t>
  </si>
  <si>
    <t>GB-PARKING-3Y (1-249)</t>
  </si>
  <si>
    <t xml:space="preserve">GoBright Parking incl manager &amp; app per parking place, 3 year, 1-249 pcs. </t>
  </si>
  <si>
    <t>GB-PARKING-3Y (250-999)</t>
  </si>
  <si>
    <t>GoBright Parking incl manager &amp; app per parking place, 3 year, 249-999 pcs.</t>
  </si>
  <si>
    <t>GB-PARKING-3Y (1000-1999)</t>
  </si>
  <si>
    <t>GoBright Parking incl manager &amp; app per parking place, 3 year, 1000-1999 pcs.</t>
  </si>
  <si>
    <t>GB-PARKING-3Y (2000+)</t>
  </si>
  <si>
    <t xml:space="preserve">GoBright Parking incl manager &amp; app per parking place, 3 year, 2000+ pcs. </t>
  </si>
  <si>
    <t>GB-VIEW-3Y (1-9)</t>
  </si>
  <si>
    <t>GoBright View licence per player, 3 year, 1-9 players</t>
  </si>
  <si>
    <t>GB-VIEW-3Y (10-24)</t>
  </si>
  <si>
    <t>GoBright View licence per player, 3 year, 10-24 players</t>
  </si>
  <si>
    <t>GB-VIEW-3Y (25-49)</t>
  </si>
  <si>
    <t>GoBright View licence per player, 3 year, 25-49 players</t>
  </si>
  <si>
    <t>GB-VIEW-3Y (50+)</t>
  </si>
  <si>
    <t>GoBright View licence per player, 3 year, 50+ players</t>
  </si>
  <si>
    <t>GB-WAYFINDER-3Y</t>
  </si>
  <si>
    <t>Wayfinder licence per screen, 3 year</t>
  </si>
  <si>
    <t>GB-MAP-3Y</t>
  </si>
  <si>
    <t>Mapping licence per floor, 3 year</t>
  </si>
  <si>
    <t>GB-VISIT-3Y</t>
  </si>
  <si>
    <t>Digital Visitor registration licence per location, 3 year</t>
  </si>
  <si>
    <t>GB-CONTROL-3Y</t>
  </si>
  <si>
    <t>Control licence per room, 3 year</t>
  </si>
  <si>
    <t>GB-CATSERV-3Y</t>
  </si>
  <si>
    <t>Catering &amp; Services Manager licence per room, 3 year</t>
  </si>
  <si>
    <t>GB-LOCKERBANK-3Y</t>
  </si>
  <si>
    <t>Locker integration per lockerbank, 3 year</t>
  </si>
  <si>
    <t>GB-API-ACCESS-3Y</t>
  </si>
  <si>
    <t>GoBright API Access (for Power BI and other third party integrations) - 3 year</t>
  </si>
  <si>
    <t>GB-WEEKPLANNER-3Y</t>
  </si>
  <si>
    <t>Week Planner license; per location, 3 Year</t>
  </si>
  <si>
    <t>GB-ANALYTICS-ADV-3Y</t>
  </si>
  <si>
    <t>GoBright Advanced Analytics licence, 3 Year</t>
  </si>
  <si>
    <t>GB-ADMIN-SUPPORT-3Y (5, 50)</t>
  </si>
  <si>
    <t>GoBright Admin Support - Less than 5 Room/Visit/View and up to 50 desk/parking licences - 3 Years</t>
  </si>
  <si>
    <t>GB-ADMIN-SUPPORT-3Y (25, 500)</t>
  </si>
  <si>
    <t>GoBright Admin Support -Less than 25 Room/Visit/View and up to 500 desk/parking licences - 3 Years</t>
  </si>
  <si>
    <t>GB-ADMIN-SUPPORT-3Y (75, 1500)</t>
  </si>
  <si>
    <t>GoBright Admin Support - Less than 75 Room/Visit/View and up to 1500 desk/parking licences - 3 Years</t>
  </si>
  <si>
    <t>GB-ADMIN-SUPPORT-3Y (250, 3000)</t>
  </si>
  <si>
    <t>GoBright Admin Support - From 250 Room/Visit/View and up to 3000 desk/parking licences - 3 Years</t>
  </si>
  <si>
    <r>
      <t xml:space="preserve">5 Year Licenses </t>
    </r>
    <r>
      <rPr>
        <b/>
        <sz val="10"/>
        <color theme="1"/>
        <rFont val="Lato"/>
        <family val="2"/>
      </rPr>
      <t>(Discount Applied)</t>
    </r>
  </si>
  <si>
    <t>GB-ROOM-5Y (1-9)</t>
  </si>
  <si>
    <t>Room Manager &amp; App licence per room, 5 year, 1-9 rooms</t>
  </si>
  <si>
    <t>GB-ROOM-5Y (10-24)</t>
  </si>
  <si>
    <t>Room Manager &amp; App licence per room, 5 year, &gt;=10 rooms</t>
  </si>
  <si>
    <t>GB-ROOM-5Y (25-49)</t>
  </si>
  <si>
    <t>Room Manager &amp; App licence per room, 5 year, &gt;=25 rooms</t>
  </si>
  <si>
    <t>GB-ROOM-5Y (50+)</t>
  </si>
  <si>
    <t>Room Manager &amp; App licence per room, 5 year, &gt;=50 rooms</t>
  </si>
  <si>
    <t>GB-DESK-5Y (1-249)</t>
  </si>
  <si>
    <t>Desk Manager &amp; App licence per desk, 5 year, 1-249 desks.</t>
  </si>
  <si>
    <t>GB-DESK-5Y (250-999)</t>
  </si>
  <si>
    <t>Desk Manager &amp; App licence per desk, 5 year, 250-999 desks.</t>
  </si>
  <si>
    <t>GB-DESK-5Y (1000-1999)</t>
  </si>
  <si>
    <t xml:space="preserve">Desk Manager &amp; App licence per desk, 5 year, 1000-1999 desks. </t>
  </si>
  <si>
    <t>GB-DESK-5Y (2000+)</t>
  </si>
  <si>
    <t xml:space="preserve">Desk Manager &amp; App licence per desk, 5 year,  &gt;=2000 desks. </t>
  </si>
  <si>
    <t>GB-PARKING-5Y (1-249)</t>
  </si>
  <si>
    <t xml:space="preserve">GoBright Parking incl manager &amp; app per parking place, 5 year 1-249 pcs. </t>
  </si>
  <si>
    <t>GB-PARKING-5Y (250-999)</t>
  </si>
  <si>
    <t>GoBright Parking incl manager &amp; app per parking place, 5 year 249-999 pcs.</t>
  </si>
  <si>
    <t>GB-PARKING-5Y (1000-1999)</t>
  </si>
  <si>
    <t>GoBright Parking incl manager &amp; app per parking place, 5 year, 1000-1999 pcs.</t>
  </si>
  <si>
    <t>GB-PARKING-5Y (2000+)</t>
  </si>
  <si>
    <t xml:space="preserve">GoBright Parking incl manager &amp; app per parking place, 5 year 2000+ pcs. </t>
  </si>
  <si>
    <t>GB-VIEW-5Y (1-9)</t>
  </si>
  <si>
    <t>GoBright View licence per player, 5 year, 1-9 players.</t>
  </si>
  <si>
    <t>GB-VIEW-5Y (10-24)</t>
  </si>
  <si>
    <t>GoBright View licence per player, 5 year, 10-24 players</t>
  </si>
  <si>
    <t>GB-VIEW-5Y (25-49)</t>
  </si>
  <si>
    <t>GoBright View licence per player, 5 year, 25-49 players</t>
  </si>
  <si>
    <t>GB-VIEW-5Y (50+)</t>
  </si>
  <si>
    <t>GoBright View licence per player, 5 year, 50+ players</t>
  </si>
  <si>
    <t>GB-WAYFINDER-5Y</t>
  </si>
  <si>
    <t>Wayfinder licence per screen, 5 year</t>
  </si>
  <si>
    <t>GB-MAP-5Y</t>
  </si>
  <si>
    <t>Mapping licence per floor, 5 year</t>
  </si>
  <si>
    <t>GB-VISIT-5Y</t>
  </si>
  <si>
    <t>Digital Visitor registration licence per location, 5 year</t>
  </si>
  <si>
    <t>GB-CONTROL-5Y</t>
  </si>
  <si>
    <t>Control licence per room, 5 year</t>
  </si>
  <si>
    <t>GB-CATSERV-5Y</t>
  </si>
  <si>
    <t>Catering &amp; Services Manager licence per room, 5 year</t>
  </si>
  <si>
    <t>GB-LOCKERBANK-5Y</t>
  </si>
  <si>
    <t>Locker integration per lockerbank, 5 year</t>
  </si>
  <si>
    <t>GB-API-ACCESS-5Y</t>
  </si>
  <si>
    <t>GoBright API Access (for Power BI and other third party integrations) - 5 year</t>
  </si>
  <si>
    <t>GB-WEEKPLANNER-5Y</t>
  </si>
  <si>
    <t>Week Planner license; per location, 5 Year</t>
  </si>
  <si>
    <t>GB-ANALYTICS-ADV-5Y</t>
  </si>
  <si>
    <t>GoBright Advanced Analytics licence, 5 Year</t>
  </si>
  <si>
    <t>GB-ADMIN-SUPPORT-5Y (5, 50)</t>
  </si>
  <si>
    <t>GoBright Admin Support - Less than 5 Room/Visit/View and up to 50 desk/parking licences - 5 Years</t>
  </si>
  <si>
    <t>GB-ADMIN-SUPPORT-5Y (25, 500)</t>
  </si>
  <si>
    <t>GoBright Admin Support - Less than 25 Room/Visit/View and up to 500 desk/parking licences - 5 Years</t>
  </si>
  <si>
    <t>GB-ADMIN-SUPPORT-5Y (75, 1500)</t>
  </si>
  <si>
    <t>GoBright Admin Support - Less than 75 Room/Visit/View and up to 1500 desk/parking licences - 5 Years</t>
  </si>
  <si>
    <t>GB-ADMIN-SUPPORT-5Y (250, 3000)</t>
  </si>
  <si>
    <t>GoBright Admin Support - From 250 Room/Visit/View and up to 3000 desk/parking licences - 5 Years</t>
  </si>
  <si>
    <t>Integration Services</t>
  </si>
  <si>
    <t>GB-CSVIDPMS-ONEWAY</t>
  </si>
  <si>
    <t>GoBright CSV/HotelConcepts IDPMS one-way integration set-up</t>
  </si>
  <si>
    <t>GB-VIEW-EXTAPIQUERY-GENERAL</t>
  </si>
  <si>
    <t>GoBright View External API/Query integration (integration + first widget)</t>
  </si>
  <si>
    <t>GB-VIEW-EXTAPIQUERY-WIDGET</t>
  </si>
  <si>
    <t>GoBright View External API/Query integration extra widget (per piece)</t>
  </si>
  <si>
    <t>GB-VIEW-INTEG-GPUNTIS</t>
  </si>
  <si>
    <t>GoBright View integration GpUntis (scheduling software)</t>
  </si>
  <si>
    <t>GB-VIEW-INTEG-ZERMELO</t>
  </si>
  <si>
    <t>GoBright View integration Zermelo (scheduling software)</t>
  </si>
  <si>
    <t>GB-VIEW-TEMPLATE</t>
  </si>
  <si>
    <t>GoBright View Template design or adjustment (per template)</t>
  </si>
  <si>
    <t>GB-IMPL-INTEGRATION-SESSION</t>
  </si>
  <si>
    <t>Online Remote Technical Implementation/ Integration e.g. Office365/AzureAD/Google Workspace etc (4 hour support)</t>
  </si>
  <si>
    <t>GB-IMPL-API-SESSION</t>
  </si>
  <si>
    <t>Online Remote API consultancy for integrations (4 hours)</t>
  </si>
  <si>
    <t>Dealer Demo Licences</t>
  </si>
  <si>
    <t>GB-ROOM-DEALERDEMO</t>
  </si>
  <si>
    <t>Room Manager &amp; App reseller demo licence per room</t>
  </si>
  <si>
    <t>GB-DESK-DEALERDEMO</t>
  </si>
  <si>
    <t xml:space="preserve">Desk Manager &amp; App reseller demo licence per desk </t>
  </si>
  <si>
    <t>GB-WAYFINDER-DEALERDEMO</t>
  </si>
  <si>
    <t xml:space="preserve">Wayfinder reseller demo licence per screen </t>
  </si>
  <si>
    <t>GB-MAP-DEALERDEMO</t>
  </si>
  <si>
    <t>Mapping reseller demo licence per floor</t>
  </si>
  <si>
    <t>GB-VISIT-DEALERDEMO</t>
  </si>
  <si>
    <t>Digital Reception reseller demo licence per location</t>
  </si>
  <si>
    <t>GB-CATSERV-DEALERDEMO</t>
  </si>
  <si>
    <t>Catering &amp; Services reseller demo licence per screen</t>
  </si>
  <si>
    <t>GB-CONTROL-DEALERDEMO</t>
  </si>
  <si>
    <t>Control reseller demo license per screen</t>
  </si>
  <si>
    <t>GB-VIEW-DEALERDEMO</t>
  </si>
  <si>
    <t>View reseller demo license per screen</t>
  </si>
  <si>
    <t>GB-PARKING-DEALERDEMO</t>
  </si>
  <si>
    <t>Parking reseller demo license per space</t>
  </si>
  <si>
    <t>GB-WEEKPLANNER-DEALERDEMO</t>
  </si>
  <si>
    <t>Weekplanner per Location</t>
  </si>
  <si>
    <t>GB-ANALYTICS-ADV-DEALERDEMO</t>
  </si>
  <si>
    <t>GoBright Advanced Analytics reseller demo licence</t>
  </si>
  <si>
    <t>Hardware</t>
  </si>
  <si>
    <t>ProDVX</t>
  </si>
  <si>
    <t>APPC-10SLBN-R23</t>
  </si>
  <si>
    <t>ProDVX APPC-10SLBN-R23 Android 12 Room Panel (Surround LED Bar, NFC)</t>
  </si>
  <si>
    <t>APPC-10XPL-R23</t>
  </si>
  <si>
    <t>ProDVX APPC-10XPL Display (LED Side Bars) - Black</t>
  </si>
  <si>
    <t>APPC-10SFN</t>
  </si>
  <si>
    <t>ProDVX APPC-10SFN Android 13 Room Panel (Surround LED Bar, NFC)</t>
  </si>
  <si>
    <t>APPC-10SFA</t>
  </si>
  <si>
    <t>ProDVX APPC-10SFN Android 13 Room Panel (Surround LED Bar, NFC &amp; camera)</t>
  </si>
  <si>
    <t>APPC-15XP-R23</t>
  </si>
  <si>
    <t>ProDVX APPC-15XP-R23 Android 11 Room Panel. (No integrated camera must also quote PoGo Camera Module)</t>
  </si>
  <si>
    <t xml:space="preserve">APPC-24X-R23 </t>
  </si>
  <si>
    <t xml:space="preserve">ProDVX APPC-24X-R23  Android 12 Display </t>
  </si>
  <si>
    <t>APPC-32X-R23</t>
  </si>
  <si>
    <t>ProDVX APPC-32X Display Android 12 Display</t>
  </si>
  <si>
    <t>PoGo Camera Module</t>
  </si>
  <si>
    <t>ProDVX PoGo Camera Module - Camera attachment for ProDVX panels</t>
  </si>
  <si>
    <t>9010100</t>
  </si>
  <si>
    <t>ProDVX Pogo NFC Module for 10.1" panels</t>
  </si>
  <si>
    <t>GM-75</t>
  </si>
  <si>
    <t>ProDVX Glass Mount for 10.1" Panels</t>
  </si>
  <si>
    <t>WM-25</t>
  </si>
  <si>
    <t>ProDVX Wall Mount for 10.1" Panels</t>
  </si>
  <si>
    <t>DS-10</t>
  </si>
  <si>
    <t>ProDVX Desk stand for 10.1" panels</t>
  </si>
  <si>
    <t>DS-15</t>
  </si>
  <si>
    <t>ProDVX Desk stand for 15" panels</t>
  </si>
  <si>
    <t>WM-35</t>
  </si>
  <si>
    <t>ProDVX Angled Wall Mount for 10.1" Panels</t>
  </si>
  <si>
    <t>FS-10</t>
  </si>
  <si>
    <t>ProDVX FS-10 Floor stand for 10" panels and above</t>
  </si>
  <si>
    <t>RFROS1</t>
  </si>
  <si>
    <t>Wireless Room Sensor9</t>
  </si>
  <si>
    <t>RFDOS1</t>
  </si>
  <si>
    <t>Wireless Desk Sensor</t>
  </si>
  <si>
    <t>RFANT1</t>
  </si>
  <si>
    <t>Room Receiver RF Antenna</t>
  </si>
  <si>
    <t>RFANTCC1A</t>
  </si>
  <si>
    <t>Room Receiver USB cable for Antenna</t>
  </si>
  <si>
    <t>DOSC1</t>
  </si>
  <si>
    <t>Desk Sensors</t>
  </si>
  <si>
    <t>DCF1</t>
  </si>
  <si>
    <t>Desk Connect</t>
  </si>
  <si>
    <t>CC1-LINAK-USB</t>
  </si>
  <si>
    <t>Desk Connect Power Cable (USB)</t>
  </si>
  <si>
    <t>CC1-LINAK-LP</t>
  </si>
  <si>
    <t>Desk Connect Power Cable (Linak powered)</t>
  </si>
  <si>
    <t>CAD1</t>
  </si>
  <si>
    <t>Desk Connect Caddy Enclosure</t>
  </si>
  <si>
    <t>GLC1</t>
  </si>
  <si>
    <t>Desk Connect Glow</t>
  </si>
  <si>
    <t>MGW211-DP28</t>
  </si>
  <si>
    <t>GoBright Gateway (PoE and Mains powered) required for Connect Modules and Wireless sensors (If using sensors you must also specify RFANT1 and RFANTCC1A with every gateway)</t>
  </si>
  <si>
    <t>INT1</t>
  </si>
  <si>
    <t>GoBright Interact</t>
  </si>
  <si>
    <t>INT1-ADAPT-MULTI</t>
  </si>
  <si>
    <t>Power Adapter for Interact Device (EU/UK/US Plug)</t>
  </si>
  <si>
    <t>INT1-MOUNT-DESK</t>
  </si>
  <si>
    <t>Desk Slide-in Mount Kit for Interact Device</t>
  </si>
  <si>
    <t>INT1-MOUNT-GLASS</t>
  </si>
  <si>
    <t>Glass Mount Kit for Interact Device</t>
  </si>
  <si>
    <t>PWR-CABLE-USB-C</t>
  </si>
  <si>
    <t>USB-C Power Cable for Interact</t>
  </si>
  <si>
    <t>INT1-POE-DESK</t>
  </si>
  <si>
    <t>PoE and Desk Control Expansion Box for Interact Device</t>
  </si>
  <si>
    <t>INT1-CABLE-LINAK</t>
  </si>
  <si>
    <t xml:space="preserve">LINAK Desk Control Cable for Interact Expansion Box </t>
  </si>
  <si>
    <t>INT1-CABLE-LDCD</t>
  </si>
  <si>
    <t>LOGICDATA CB Desk DIN Control Cable for Interact Expansion Box*</t>
  </si>
  <si>
    <t>INT1-CABLE-LDDM</t>
  </si>
  <si>
    <t>LOGICDATA DM Desk Control Cable for Interact Expansion Box*</t>
  </si>
  <si>
    <t>INT1-CABLE-JIECANG</t>
  </si>
  <si>
    <t xml:space="preserve">Jiecang Desk Control Cable for Interact Expansion Box* </t>
  </si>
  <si>
    <t>INT1-CABLE-OMT</t>
  </si>
  <si>
    <t>OMT Desk Control Cable for Interact Expansion Box*</t>
  </si>
  <si>
    <t>GLU1</t>
  </si>
  <si>
    <t>Desk Glow Device USB-C for Interact Device</t>
  </si>
  <si>
    <t>INT1-PC-UK</t>
  </si>
  <si>
    <t>Power Control Plug for Interact (UK plug)</t>
  </si>
  <si>
    <t>NFC Stickers</t>
  </si>
  <si>
    <t>QRNFC-STICKER1-50p</t>
  </si>
  <si>
    <t>QR&amp;NFC premium sticker with Deeplink support. Metal plated black, 50mm</t>
  </si>
  <si>
    <t>IAdea</t>
  </si>
  <si>
    <t>XMP-8552-GB</t>
  </si>
  <si>
    <t>Android HDMI 4K Media Player with WiFi and PoE</t>
  </si>
  <si>
    <t>10.1" interactive Android display. With LED colour sidebars, and in-built camera, no QR code scanning capability. Android 12 Version</t>
  </si>
  <si>
    <t>10.1" interactive Android display. With LED colour sidebars, and in-built NFC/RFID reader. No camera, no QR code scanning capability. Android 12 Version.</t>
  </si>
  <si>
    <t>10.1" interactive Android display. With LED colour sidebars, and in-built NFC/RFID reader. 8MP camera,  QR code scanning capability. No HID. Android 12 Version.</t>
  </si>
  <si>
    <t>10.1" interactive Android display. With LED colour sidebars, and in-built NFC/RFID reader. 8MP camera,  QR code scanning capability.  HID. Android 12 Version.</t>
  </si>
  <si>
    <t>21.5" interactive Android display. With in-built camera. Suitable for Interactive Map</t>
  </si>
  <si>
    <t>AC adapter for WRP series panels</t>
  </si>
  <si>
    <t>Dekker</t>
  </si>
  <si>
    <t>A1173</t>
  </si>
  <si>
    <t>D.I.D 10.1 inch kiosk floorstand (Portrait) - Black</t>
  </si>
  <si>
    <t>A1129</t>
  </si>
  <si>
    <t>D.I.D 10.1 inch kiosk floorstand (Portrait) - White/Black</t>
  </si>
  <si>
    <t>A1221</t>
  </si>
  <si>
    <t>D.I.D 15 inch kiosk floorstand (Portrait) - Black</t>
  </si>
  <si>
    <t>A1218</t>
  </si>
  <si>
    <t>D.I.D 15 inch kiosk floorstand (portrait) - White</t>
  </si>
  <si>
    <t>A1223</t>
  </si>
  <si>
    <t>D.I.D 15 inch digital reception Kiosk (for label printer) - White</t>
  </si>
  <si>
    <t>A1234</t>
  </si>
  <si>
    <t>D.I.D ProDVX 32 inch Kiosk floorstand (Landscape) - Black</t>
  </si>
  <si>
    <t>A1235</t>
  </si>
  <si>
    <t>D.I.D ProDVX 32 inch Kiosk floorstand (Landscape) - White</t>
  </si>
  <si>
    <t>A1166</t>
  </si>
  <si>
    <t>D.I.D 32 inch ProDVX Wallcover - Black</t>
  </si>
  <si>
    <t>A1233</t>
  </si>
  <si>
    <t>D.I.D 32 inch ProDVX Wallcover - White</t>
  </si>
  <si>
    <t>A1127</t>
  </si>
  <si>
    <t>D.I.D Kiosk Colour Sticker</t>
  </si>
  <si>
    <t>Ascentae Services</t>
  </si>
  <si>
    <t>User &amp; Admin Training (For End Users)</t>
  </si>
  <si>
    <t>AS-GB-TRAINING-USER</t>
  </si>
  <si>
    <t>Ascentae</t>
  </si>
  <si>
    <t>GoBright User Training - Remote</t>
  </si>
  <si>
    <t>AS-GB-TRAINING-ADMIN-REMOTE</t>
  </si>
  <si>
    <t>GoBright Administrator Training - Remote</t>
  </si>
  <si>
    <t>AS-GB-TRAINING-ADMIN-ONSITE</t>
  </si>
  <si>
    <t>GoBright Administrator Training - Onsite</t>
  </si>
  <si>
    <t>Map Creation</t>
  </si>
  <si>
    <t>AS-COMM-MAPDRAW</t>
  </si>
  <si>
    <t>Go Bright map creation (per floor / zone)  See service description for details</t>
  </si>
  <si>
    <t>AS-COMM-MAPLICENCE</t>
  </si>
  <si>
    <t>Go Bright map drawing per desk/room.</t>
  </si>
  <si>
    <t>Portal Commissioning</t>
  </si>
  <si>
    <t>AS-COMM-PROJMAN</t>
  </si>
  <si>
    <t>Project Management charge for GoBright deployments.  Mandatory for all GoBright commissioning projects</t>
  </si>
  <si>
    <t>AS-COMM-PLATFORM-BASIC</t>
  </si>
  <si>
    <t>Standard Commission / configuration of GoBright platform.  Licence commissioning not included.</t>
  </si>
  <si>
    <t>AS-COMM-PLATFORM-ADV</t>
  </si>
  <si>
    <t>Additional room/user/desk profile config.  Price per additional profile</t>
  </si>
  <si>
    <t>AS-COMM-LICENCE25</t>
  </si>
  <si>
    <t>Configuration of desks/rooms/car parking - up to 25 licences (price per licence)</t>
  </si>
  <si>
    <t>AS-COMM-LICENCE100</t>
  </si>
  <si>
    <t>Configuration of desks/rooms/car parking - up to 100 licences (price per licence)</t>
  </si>
  <si>
    <t>AS-COMM-LICENCE250</t>
  </si>
  <si>
    <t>Configuration of desks/rooms/car parking - up to 250 licences (price per licence)</t>
  </si>
  <si>
    <t>AS-COMM-LICENCE500</t>
  </si>
  <si>
    <t>Configuration of desks/rooms/car parking - up to 500 licences (price per licence)</t>
  </si>
  <si>
    <t>Additional Commissioning Services</t>
  </si>
  <si>
    <t>AS-COMM-SERVICE</t>
  </si>
  <si>
    <t>Provision of 3rd party services (e.g. catering) onto GoBright platform.  Includes provision of up to 2 Service Providers and maximum of 20 catalogue items</t>
  </si>
  <si>
    <t>AS-COMM-VISITOR</t>
  </si>
  <si>
    <t>Provision of visitor management on GoBright portal.  Includes configuration of 2 visitor profiles.  Excludes configuration of badge printing</t>
  </si>
  <si>
    <t>AS-COMM-BADGE</t>
  </si>
  <si>
    <t>Provision of badge printing on GoBright visitor management.</t>
  </si>
  <si>
    <t>AS-COMM-VIEW</t>
  </si>
  <si>
    <t>Provision of GoBright View digital signage - includes basic setup and initial content (max 5 pages)</t>
  </si>
  <si>
    <t>Ascentae Warranty</t>
  </si>
  <si>
    <t>GoBright Silver</t>
  </si>
  <si>
    <t>AS-Silver-GBDESK-1YR</t>
  </si>
  <si>
    <t>Ascentae Silver Support Contract for year 1.  Includes technical support, next business day hardware replacement</t>
  </si>
  <si>
    <t>AS-Silver-GBDESK-3YR</t>
  </si>
  <si>
    <t>Ascentae Silver Support Contract for years 1-3.  Includes technical support, next business day hardware replacement</t>
  </si>
  <si>
    <t>AS-Silver-GBDESK-5YR</t>
  </si>
  <si>
    <t>Ascentae Silver Support Contract for years 1-5.  Includes technical support, next business day hardware replacement</t>
  </si>
  <si>
    <t>AS-Silver-GBROOM-1YR</t>
  </si>
  <si>
    <t>AS-Silver-GBROOM-3YR</t>
  </si>
  <si>
    <t>AS-Silver-GBROOM-5YR</t>
  </si>
  <si>
    <t>GoBright Portal Maintenance Service - 1 year</t>
  </si>
  <si>
    <t>Ascentae GoBright Maintenance Service 1yr, up to 50 licences.  Includes all mods, changes, deletions on GB Portal</t>
  </si>
  <si>
    <t>Ascentae GoBright Maintenance Service 1yr, up to 500 licences.  Includes all mods, changes, deletions on GB Portal</t>
  </si>
  <si>
    <t>Ascentae GoBright Maintenance Service 1yr, up to 1500 licences.  Includes all mods, changes, deletions on GB Portal</t>
  </si>
  <si>
    <t>Ascentae GoBright Maintenance Service 1yr, up to 3000 licences.  Includes all mods, changes, deletions on GB Portal</t>
  </si>
  <si>
    <t>GoBright Portal Maintenance Service - 3 year</t>
  </si>
  <si>
    <t>AS-GBPortal-50-3YR</t>
  </si>
  <si>
    <t>AS-GBPortal-500-3YR</t>
  </si>
  <si>
    <t>AS-GBPortal-1500-3Y</t>
  </si>
  <si>
    <t>AS-GBPortal-3000-3Y</t>
  </si>
  <si>
    <t>GoBright Portal Maintenance Service - 5 year</t>
  </si>
  <si>
    <t>AS-GBPortal-50-5Y</t>
  </si>
  <si>
    <t>AS-GBPortal-500-5Y</t>
  </si>
  <si>
    <t>AS-GBPortal-1500-5Y</t>
  </si>
  <si>
    <t>AS-GBPortal-3000-5Y</t>
  </si>
  <si>
    <t>GoBright Services</t>
  </si>
  <si>
    <t>Implementation Services</t>
  </si>
  <si>
    <t>GB-IMPL-FUNCTIONAL-ASSETS (5, 50)</t>
  </si>
  <si>
    <t>&lt; 5 Room/Visit/View or &lt; 50 Desk/Parking licences</t>
  </si>
  <si>
    <t>GB-IMPL-FUNCTIONAL-ASSETS (25, 500)</t>
  </si>
  <si>
    <t>&lt; 25 Room/Visit/View or &lt; 500 Desk/Parking licences</t>
  </si>
  <si>
    <t>GB-IMPL-FUNCTIONAL-ASSETS (75, 1,500)</t>
  </si>
  <si>
    <t>&lt; 75 Room/Visit/View or &lt; 1.500 Desk/Parking licences</t>
  </si>
  <si>
    <t>GB-IMPL-FUNCTIONAL-ASSETS (250, 3,000)</t>
  </si>
  <si>
    <t xml:space="preserve">&lt; 250 Room/Visit/View or &lt; 3.000 Desk/Parking licences* </t>
  </si>
  <si>
    <t>GB-IMPL-HARDWARE-SESSION</t>
  </si>
  <si>
    <t>Online Remote Hardware Implementation Support - 4 hours</t>
  </si>
  <si>
    <t>GB-IMPL-FUNCTIONAL-SESSION</t>
  </si>
  <si>
    <t>Online Remote Functional Optimisation Support - 4 hours</t>
  </si>
  <si>
    <t>GB-IMPL-MAP-DRAW</t>
  </si>
  <si>
    <t>Draw map baseline image per floor</t>
  </si>
  <si>
    <t>Pilot</t>
  </si>
  <si>
    <t>GB-PILOT-SO</t>
  </si>
  <si>
    <t>GoBright Pilot – Software Only: Test the implementation of the full GoBright software platform.</t>
  </si>
  <si>
    <t>GB-PILOT-SH</t>
  </si>
  <si>
    <t>GoBright Pilot – Software + Hardware: Test the implementation of the GoBright platform with selected hardware.</t>
  </si>
  <si>
    <t xml:space="preserve">Ascentae - ProDVX Extended Price File </t>
  </si>
  <si>
    <t>PN</t>
  </si>
  <si>
    <t>Product Name</t>
  </si>
  <si>
    <t>Product Page</t>
  </si>
  <si>
    <t>Unit incl. PSU</t>
  </si>
  <si>
    <t>Standard Warranty</t>
  </si>
  <si>
    <t>Integrated Android SoC Touch Displays</t>
  </si>
  <si>
    <t>APPC-7XPL-R23</t>
  </si>
  <si>
    <t>ProDVX APPC-7XPL Room Panel (LED side bars)</t>
  </si>
  <si>
    <t>3 years</t>
  </si>
  <si>
    <t>APPC-7XPLN-R23</t>
  </si>
  <si>
    <t>ProDVX APPC-7XPLN Room Panel (LED side bars, NFC)</t>
  </si>
  <si>
    <t>APPC-10SLBe</t>
  </si>
  <si>
    <t>ProDVX APPC-10SLBe Room Panel (Surround LED Bar) - Black - Google Certified</t>
  </si>
  <si>
    <t>APPC-10SLB-R23</t>
  </si>
  <si>
    <t xml:space="preserve">ProDVX APPC-10SLB Room Panel (Surround LED Bar) - Black </t>
  </si>
  <si>
    <t>APPC-10SLBNW</t>
  </si>
  <si>
    <t>ProDVX APPC-10SLBNW (White, NFC) Room Panel</t>
  </si>
  <si>
    <t>APPC-10XP-R23</t>
  </si>
  <si>
    <t>ProDVX APPC-10XP-R23 Android 12 Room Panel (PoE)</t>
  </si>
  <si>
    <t>ProDVX APPC-10XPL-R23 Android 12 Room Panel (LED Side Bars) - Black</t>
  </si>
  <si>
    <t>APPC-10XPC-R23</t>
  </si>
  <si>
    <t>ProDVX APPC-10XPC-R23 Android 12 Room Panel - Black</t>
  </si>
  <si>
    <t>APPC-10XPLN-R23</t>
  </si>
  <si>
    <t>ProDVX APPC-10XPLN-R23 Android 12 Room Panel (LED Side Bars, NFC)</t>
  </si>
  <si>
    <t>APPC-10XPLNW-R23</t>
  </si>
  <si>
    <t xml:space="preserve">ProDVX APPC-10XPLNW-R23 Android 12 Room Panel (LED Side Bars, White, NFC) </t>
  </si>
  <si>
    <t>APPC-10SLBNW-R23</t>
  </si>
  <si>
    <t>ProDVX APPC-10SLBNW-R23 Android 12 Room Panel (Surround LED Bar, NFC, White)</t>
  </si>
  <si>
    <t>APPC-12XP-R23</t>
  </si>
  <si>
    <t>ProDVX APPC-12XP-R23 Android 12 Room Panel (PoE)</t>
  </si>
  <si>
    <t>APPC-13XP</t>
  </si>
  <si>
    <t>ProDVX APPC-13XP Room Panel (PoE)</t>
  </si>
  <si>
    <t>APPC-13XP-R23</t>
  </si>
  <si>
    <t>ProDVX APPC-13XP-R23 Android 12 Room Panel (PoE)</t>
  </si>
  <si>
    <t>ProDVX APPC-15XP-R23 Android 11 Room Panel</t>
  </si>
  <si>
    <t xml:space="preserve">APPC-22XP-R23 </t>
  </si>
  <si>
    <t>ProDVX APPC-22XP-R23  Android 11 Room Panel</t>
  </si>
  <si>
    <t>ProDVX APPC-24X-R23  Android 11 Display</t>
  </si>
  <si>
    <t>ProDVX APPC-32X-R23  Android 11 Display</t>
  </si>
  <si>
    <t>APPC-17EL</t>
  </si>
  <si>
    <t>ProDVX APPC-17EL Display</t>
  </si>
  <si>
    <t>2 years</t>
  </si>
  <si>
    <t>ProDVX APPC-10SFN S series Android 13 Display (Surround LED bar, NFC)</t>
  </si>
  <si>
    <t>ProDVX APPC-10SFA S series Android 13 Display (Surround LED bar, NFC, Front Camera, Motion Radar Sensor)</t>
  </si>
  <si>
    <t>IPPC-10SLB</t>
  </si>
  <si>
    <t>ProDVX IPPC-10SLB Intel Powered Room Panel</t>
  </si>
  <si>
    <t>IPPC-15-6000</t>
  </si>
  <si>
    <t>ProDVX 15.6" Windows 10 IoT PoE Panel PC</t>
  </si>
  <si>
    <t>IPPC-22-6000</t>
  </si>
  <si>
    <t>ProDVX 21.5" 6000 Series Windows 10 IoT PoE Panel PC</t>
  </si>
  <si>
    <t>IPPC-22-6200</t>
  </si>
  <si>
    <t>ProDVX 21.5" 6200 Series Windows 10 IoT PoE Panel PC</t>
  </si>
  <si>
    <t>IPPC-24</t>
  </si>
  <si>
    <t>ProDVX 24" Windows 10 IoT PoE Panel PC</t>
  </si>
  <si>
    <t>IPPC-32</t>
  </si>
  <si>
    <t>ProDVX 32" Windows 10 IoT PoE Panel PC</t>
  </si>
  <si>
    <t>UltraWide Signage Displays</t>
  </si>
  <si>
    <t>UW-24</t>
  </si>
  <si>
    <t>ProDVX UW-24 UltraWide Signage Display</t>
  </si>
  <si>
    <t>UW-28</t>
  </si>
  <si>
    <t>ProDVX UW-28 UltraWide Signage Display</t>
  </si>
  <si>
    <t>UW-37</t>
  </si>
  <si>
    <t>ProDVX UW-37 UltraWide Signage Display</t>
  </si>
  <si>
    <t>Signage Displays</t>
  </si>
  <si>
    <t>SD-10</t>
  </si>
  <si>
    <t>ProDVX SD-10 10" Signage Display</t>
  </si>
  <si>
    <t>SD-14</t>
  </si>
  <si>
    <t>ProDVX SD-14 14" Signage Display</t>
  </si>
  <si>
    <t>SD-15</t>
  </si>
  <si>
    <t>ProDVX SD-15 15" Signage Display</t>
  </si>
  <si>
    <t>SD-18</t>
  </si>
  <si>
    <t>ProDVX SD-18 18" Signage Display</t>
  </si>
  <si>
    <t>SD-22</t>
  </si>
  <si>
    <t>ProDVX SD-22 22" Signage Display</t>
  </si>
  <si>
    <t>Touch Monitor Displays</t>
  </si>
  <si>
    <t>TMP-15X</t>
  </si>
  <si>
    <t xml:space="preserve">ProDVX TMP-15X 15" Touch Monitor </t>
  </si>
  <si>
    <t>TMP-22X</t>
  </si>
  <si>
    <t xml:space="preserve">ProDVX TMP-22X 22" Touch Monitor </t>
  </si>
  <si>
    <t>Android Box PC's</t>
  </si>
  <si>
    <t>ABPC-4200</t>
  </si>
  <si>
    <t>ProDVX ABPC-4200 Android HDMI media player</t>
  </si>
  <si>
    <t>ABPC-4220</t>
  </si>
  <si>
    <t>ProDVX  ABPC-4220 Android HDMI media player (PoE)</t>
  </si>
  <si>
    <t>DS-75</t>
  </si>
  <si>
    <t>ProDVX DS-75 Desk Stand VESA 75</t>
  </si>
  <si>
    <t>ProDVX DS-10 Desk stand for 10.1" panels</t>
  </si>
  <si>
    <t>ProDVX DS-15 Desk stand VESA 75/100</t>
  </si>
  <si>
    <t>DS-15 (White)</t>
  </si>
  <si>
    <t>ProDVX DS-15 Desk stand VESA 75/100 (White)</t>
  </si>
  <si>
    <t>DS-20</t>
  </si>
  <si>
    <t>ProDVX DS-20 screwable Desk stand</t>
  </si>
  <si>
    <t>DS-25</t>
  </si>
  <si>
    <t>ProDVX DS-25 Desk stand VESA 75/100</t>
  </si>
  <si>
    <t>DS-30</t>
  </si>
  <si>
    <t>ProDVX DS-30 Desk Mounted Stand</t>
  </si>
  <si>
    <t>DS-40</t>
  </si>
  <si>
    <t>ProDVX DS-40 Desk Mounted Stand</t>
  </si>
  <si>
    <t>ProDVX FS-10 Floor stand</t>
  </si>
  <si>
    <t>SB-50</t>
  </si>
  <si>
    <t>ProDVX SB-50 Shelf Bracket VESA 75/100</t>
  </si>
  <si>
    <t>ProDVX-Power</t>
  </si>
  <si>
    <t>ProDVX Power Supply 12V,2A - 10SLB/10X(P)(L)</t>
  </si>
  <si>
    <t>NFC Module</t>
  </si>
  <si>
    <t>ProDVX NFC Reader for 10.1" panels</t>
  </si>
  <si>
    <t>1D/2D Barcode Module</t>
  </si>
  <si>
    <t>ProDVX 1D/2D Barcode Module</t>
  </si>
  <si>
    <t>ProDVX PoGo Camera Module</t>
  </si>
  <si>
    <t>PoGo LED Bar</t>
  </si>
  <si>
    <t>ProDVX PoGo LED Bar</t>
  </si>
  <si>
    <t>ProMGR</t>
  </si>
  <si>
    <t>ProMGR Annual Subscription</t>
  </si>
  <si>
    <t>n/a</t>
  </si>
  <si>
    <t xml:space="preserve">Ascentae - Biamp Evoko Price File </t>
  </si>
  <si>
    <t xml:space="preserve"> </t>
  </si>
  <si>
    <t xml:space="preserve">Reseller Standard Price (Ex VAT) </t>
  </si>
  <si>
    <t>Workplace Booking Licenses</t>
  </si>
  <si>
    <t>900.2265.900</t>
  </si>
  <si>
    <t>1-Year Workplace Booking License - for Kleoo and Naso Devices</t>
  </si>
  <si>
    <t>900.2266.900</t>
  </si>
  <si>
    <t>1-Year Workplace Booking Plus License - for Naso Devices Only - includes Integration with Microsoft Office 365 &amp; Google Workspace.</t>
  </si>
  <si>
    <t>900.2272.900</t>
  </si>
  <si>
    <t>3-Year Workplace Booking License - for Kleoo and Naso Devices</t>
  </si>
  <si>
    <t>900.2274.900</t>
  </si>
  <si>
    <t>3-Year Workplace Booking Plus License - for Naso Devices Only - includes Integration with Microsoft Office 365 &amp; Google Workspace.</t>
  </si>
  <si>
    <t>900.2273.900</t>
  </si>
  <si>
    <t>5-Year Workplace Booking License  - for Kleoo and Naso Devices</t>
  </si>
  <si>
    <t>900.2275.900</t>
  </si>
  <si>
    <t>5-Year Workplace Booking Plus License - for Naso Devices Only - includes Integration with Microsoft Office 365 &amp; Google Workspace.</t>
  </si>
  <si>
    <t>Liso</t>
  </si>
  <si>
    <t>910.1969.900</t>
  </si>
  <si>
    <t>Evoko Liso 8" panel</t>
  </si>
  <si>
    <t>909.1930.900</t>
  </si>
  <si>
    <t>Evoko Liso Wall Mount Kit</t>
  </si>
  <si>
    <t>909.1931.900</t>
  </si>
  <si>
    <t>Evoko Liso Glass Wall Mount Kit</t>
  </si>
  <si>
    <t>909.1932.900</t>
  </si>
  <si>
    <t>Liso Tilt Wall Mounting Kit</t>
  </si>
  <si>
    <t>909.1933.900</t>
  </si>
  <si>
    <t>Liso Tilt Glass Wall Mounting Kit</t>
  </si>
  <si>
    <t>909.1934.900</t>
  </si>
  <si>
    <t>Liso Freestand Mount</t>
  </si>
  <si>
    <t>909.1935.900</t>
  </si>
  <si>
    <t>Liso Freestand Boltable</t>
  </si>
  <si>
    <t>909.1936.900</t>
  </si>
  <si>
    <t>Evoko Liso Power Supply</t>
  </si>
  <si>
    <t>Naso</t>
  </si>
  <si>
    <t>910.2267.900</t>
  </si>
  <si>
    <t>Evoko Naso Room Manager Panel - Comes with 1-Year Room License - New PN</t>
  </si>
  <si>
    <t>909.1937.900</t>
  </si>
  <si>
    <t>Evoko Naso Power Supply</t>
  </si>
  <si>
    <t>909.1938.900</t>
  </si>
  <si>
    <t>Evoko Naso Wall Mount Kit</t>
  </si>
  <si>
    <t>909.1939.900</t>
  </si>
  <si>
    <t>Naso Tilt Wall Mounting Kit</t>
  </si>
  <si>
    <t>909.1940.900</t>
  </si>
  <si>
    <t>Naso Tilt Glass Wall Mounting Kit</t>
  </si>
  <si>
    <t>909.1941.900</t>
  </si>
  <si>
    <t>Naso Freestand</t>
  </si>
  <si>
    <t>909.1942.900</t>
  </si>
  <si>
    <t>Naso Freestand Boltable</t>
  </si>
  <si>
    <t>Kleoo</t>
  </si>
  <si>
    <t>910.1970.900</t>
  </si>
  <si>
    <t>Evoko Kleeo Desk Manager One Pack - requires Desk Licence purchased separately</t>
  </si>
  <si>
    <t>910.1972.900</t>
  </si>
  <si>
    <t>Evoko Kleeo Desk Manager Six Pack - requires Desk Licence purchased separately</t>
  </si>
  <si>
    <t>910.0800.900</t>
  </si>
  <si>
    <t>Evoko Kleeo Power Supply</t>
  </si>
  <si>
    <t>EasyConnect MPX 200 (Formerly Delo)</t>
  </si>
  <si>
    <t>913.2240.900</t>
  </si>
  <si>
    <t>Evoko EasyConnect MPX 200 (formerly Delo Connection Manager)</t>
  </si>
  <si>
    <t>Evoko Hardware now has 3 Years Warranty As Standard</t>
  </si>
  <si>
    <t>Evoko Naso Room hosting licence now included in Evoko Room Licence product (no longer a separate licence).</t>
  </si>
  <si>
    <t>Evoko Naso Room now comes with a 1 year licence as standard.</t>
  </si>
  <si>
    <t>Licences can be activated after purchase and can be combined to create 2 Year and 4 terms (1 +1, 3 + 1) providing they are activated / renewed one after another.</t>
  </si>
  <si>
    <t>Ascentae - PTZOptics Pricelist</t>
  </si>
  <si>
    <t>Deal Registration Available on Request for Opportunities over £10,000 in value - contact your Account Manager</t>
  </si>
  <si>
    <t>For Field-of-View Calculator - see bottom of Proudct Range Pages in Product URL Links</t>
  </si>
  <si>
    <t>Warranty Period</t>
  </si>
  <si>
    <t>Manual</t>
  </si>
  <si>
    <t>Technical Drawings</t>
  </si>
  <si>
    <t>UK SRP</t>
  </si>
  <si>
    <t>Standard Reseller Price</t>
  </si>
  <si>
    <t>Cameras - Video Solutions</t>
  </si>
  <si>
    <t>PT12X-SE-GY-G3 / PT12X-SE-WH-G3</t>
  </si>
  <si>
    <t>PTZOptics Move SE 12X</t>
  </si>
  <si>
    <t>PTZOptics Move SE, a third generation PTZ camera, featuring 12X Optical Zoom, 1080 Resolution at 60fps and a 72.5 HFOV. Supports simultaneous IP Video (NDI|HX Upgradeable, SRT, RTMPS, RTSP), USB3.0, HDMI2.0 and 3G-SDI as outputs. PoE Power or Included Universal Power Supply | In White or Grey.</t>
  </si>
  <si>
    <t>5 Year</t>
  </si>
  <si>
    <t>PT20X-SE-GY-G3 / PT20X-SE-WH-G3</t>
  </si>
  <si>
    <t>PTZOptics Move SE 20X</t>
  </si>
  <si>
    <t>PTZOptics Move SE, a third generation PTZ camera, featuring 20X Optical Zoom, 1080 Resolution at 60fps and a 60.7 HFOV. Supports simultaneous IP Video (NDI|HX Upgradeable, SRT, RTMPS, RTSP), USB3.0, HDMI2.0 and 3G-SDI as outputs. PoE Power or Included Universal Power Supply | In White or Grey.</t>
  </si>
  <si>
    <t>PT30X-SE-GY-G3 / PT30X-SE-WH-G3</t>
  </si>
  <si>
    <t>PTZOptics Move SE 30X</t>
  </si>
  <si>
    <t>PTZOptics Move SE, a third generation PTZ camera, featuring 30X Optical Zoom, 1080 Resolution at 60fps and a 59.2 HFOV. Supports simultaneous IP Video (NDI|HX Upgradeable, SRT, RTMPS, RTSP), USB3.0, HDMI2.0 and 3G-SDI as outputs. PoE Power or Included Universal Power Supply | In White or Grey.</t>
  </si>
  <si>
    <t>HC20X-SIMPLTRACK3</t>
  </si>
  <si>
    <t>HuddleCamHD SimplTrack3</t>
  </si>
  <si>
    <t>Third Generation Auto-Tracking &amp; Auto-Framing PTZ Camera | 20X Optical Zoom | IP Streaming, 3G-SDI / HDMI / USB3.0 | 71 DFOV, 59 HFOV (Gray) | NDI|HX licensed | Control Software only available in English for Windows | Universal Power Supply</t>
  </si>
  <si>
    <t>3 Year</t>
  </si>
  <si>
    <t>Cameras - NDI|HX Solutions</t>
  </si>
  <si>
    <t>PTZOptics Move 4K 12X</t>
  </si>
  <si>
    <t xml:space="preserve">PTZOptics Move 4K, a third generation PTZ camera, featuring 12X Optical Zoom, 4K Resolution at 60fps and a 72.5 HFOV in White. Supports simultaneous IP Video (NDI|HX3, SRT, RTMPS, RTSP), USB2.0 and 3G-SDI or HDMI2.0 as outputs with Auto-Tracking capabilities. PoE Power or Included Universal Power Supply. </t>
  </si>
  <si>
    <t>PTZOptics Move 4K 20X</t>
  </si>
  <si>
    <t>PTZOptics Move 4K, a third generation PTZ camera, featuring 20X Optical Zoom, 4K Resolution at 60fps and a 72.5 HFOV in Grey. Supports simultaneous IP Video (NDI|HX3, SRT, RTMPS, RTSP), USB2.0 and 3G-SDI or HDMI2.0 as outputs with Auto-Tracking capabilities. PoE Power or Included Universal Power Supply.</t>
  </si>
  <si>
    <t>PTZOptics Move 4K 30X</t>
  </si>
  <si>
    <t>PTZOptics Move 4K, a third generation PTZ camera, featuring 30X Optical Zoom, 4K Resolution at 60fps and a 60.7 HFOV in Grey. Supports simultaneous IP Video (NDI|HX3, SRT, RTMPS, RTSP), USB2.0 and 3G-SDI or HDMI2.0 as outputs with Auto-Tracking capabilities. PoE Power or Included Universal Power Supply.</t>
  </si>
  <si>
    <t>PT-STUDIOPRO</t>
  </si>
  <si>
    <t>PTZOptics Studio Pro Camera</t>
  </si>
  <si>
    <t>An all-in-one content creation and live streaming solution featuring 12X optical zoom, 72.5° FoV, and the ability to toggle between portrait and landscape video mode with the flip of a switch. Time-of-flight sensor offers camera quick focus capabilities, while advanced focus settings allow users to achieve the highly-desired bokeh effect. Includes built-in noise canceling microphone array, premium LED panel light, IR Remote, and a cold shoe for accessories. Simultaneous outputs include USB | HDMI | NDI|HX3 | RTSP | RTMP supporting 1080p60fps | USB Power, PoE &amp; Universal Power Supply (A, C, G, I)</t>
  </si>
  <si>
    <t>HC-EPTZ-NDI-C</t>
  </si>
  <si>
    <t>HuddleCamHD Pro IP</t>
  </si>
  <si>
    <t>4K EPTZ IP Webcam | NDI|HX Licensed &amp; IP | Dual Microphone Array | 3840 x 2160 | 30fps | 108 degree HFOV | Auto-Framing (Black) PoE &amp; C Style Power Supply</t>
  </si>
  <si>
    <t>DANTE AV-H Solutions</t>
  </si>
  <si>
    <t>PT12X-LINK-4K-WH / PT12X-LINK-4K-GY</t>
  </si>
  <si>
    <t>PTZOptics Link 4K 12X</t>
  </si>
  <si>
    <t>PTZOptics Link 4K, Dante AV-H IP PTZ camera, featuring 12X Optical Zoom, 4K Resolution at 60fps and a 72.5 HFOV. Supports simultaneous IP Video (DANTE AV-H, SRT, RTMPS, RTSP), USB2.0 and 3G-SDI or HDMI2.0 as outputs with Auto-Tracking capabilities. DC or PoE+ Power. Seamless Integration with Dante Controller. 3.5mm Audio In/Out (Dante Audio Over-IP) in white or grey.</t>
  </si>
  <si>
    <t>PT20X-LINK-4K-WH / PT20X-LINK-4K-GY</t>
  </si>
  <si>
    <t>PTZOptics Link 4K 20X</t>
  </si>
  <si>
    <t>PTZOptics Link 4K, Dante AV-H IP PTZ camera, featuring 20X Optical Zoom, 4K Resolution at 60fps and a 60.7 HFOV. Supports simultaneous IP Video (DANTE AV-H, SRT, RTMPS, RTSP), USB2.0 and 3G-SDI or HDMI2.0 as outputs with Auto-Tracking capabilities. DC or PoE+ Power. Seamless Integration with Dante Controller. 3.5mm Audio In/Out (Dante Audio Over-IP) in white or grey.</t>
  </si>
  <si>
    <t>PT30X-LINK-4K-WH / PT30X-LINK-4K-GY</t>
  </si>
  <si>
    <t>PTZOptics Link 4K 30X</t>
  </si>
  <si>
    <t>PTZOptics Link 4K, Dante AV-H IP PTZ camera, featuring 30X Optical Zoom, 4K Resolution at 60fps and a 59.2 HFOV. Supports simultaneous IP Video (DANTE AV-H, SRT, RTMPS, RTSP), USB2.0 and 3G-SDI or HDMI2.0 as outputs with Auto-Tracking capabilities. DC or PoE+ Power. Seamless Integration with Dante Controller. 3.5mm Audio In/Out (Dante Audio Over-IP) in white or grey.</t>
  </si>
  <si>
    <t>Control Solutions</t>
  </si>
  <si>
    <t>HC-JOY-G4</t>
  </si>
  <si>
    <t>Huddlecam  HC-JOY-G4</t>
  </si>
  <si>
    <t>PTZ Camera Controller | 4th Generation | Easy-to-use RS-232 PTZ Joystick Controller with sturdy metal case | Universal Power Supply</t>
  </si>
  <si>
    <t>2 Year</t>
  </si>
  <si>
    <t>PT-JOY-G4</t>
  </si>
  <si>
    <t>PTZOptics PT-JOY-G4</t>
  </si>
  <si>
    <t>IP or Serial PTZ Camera Controller | Fourth Generation | PTZOptics VISCA &amp; VISCA over IP Joystick Keyboard | PoE &amp; Universal Power Supply (A, C, G, I)</t>
  </si>
  <si>
    <t>PT-SUPERJOY-G1</t>
  </si>
  <si>
    <t>PTZOptics Superjoy</t>
  </si>
  <si>
    <t xml:space="preserve">IP &amp; Serial PTZ Camera Joystick Controller | PTZOptics VISCA, VISCA over IP &amp; NDI Joystick Controller | PoE &amp; Universal Power Supply (A, C, G, I) </t>
  </si>
  <si>
    <t>Bundles</t>
  </si>
  <si>
    <t>PT20XSE-PRODUCER-JOY4</t>
  </si>
  <si>
    <t>PTZOptics Move SE + Joystick Controller Bundle</t>
  </si>
  <si>
    <t>This bundle features three (3) PT20X-SE-GY-G3 cameras, one (1) PT-JOY-G4 IP / Serial joystick controller and the PTZOptics Camera Management Platform ("CMP").</t>
  </si>
  <si>
    <t>Per Product</t>
  </si>
  <si>
    <t>PT20X4K-PRODUCER-SJOY</t>
  </si>
  <si>
    <t>PTZOptics Move 4K + Superjoy Bundle</t>
  </si>
  <si>
    <t>This bundle features three (3) PT20X-4K-GY-G3 cameras, one (1) PT-SUPERJOY-G1 IP &amp; Serial joystick controller and the PTZOptics Camera Management Platform ("CMP").</t>
  </si>
  <si>
    <t>Mounting Solutions</t>
  </si>
  <si>
    <t>PTZ Camera Small Mount for Wall - Universal Design (White or Black).</t>
  </si>
  <si>
    <r>
      <t xml:space="preserve">PTZ Camera Small Mount for Wall - Universal Design (White or Black). 
</t>
    </r>
    <r>
      <rPr>
        <b/>
        <sz val="11"/>
        <color theme="1"/>
        <rFont val="Calibri"/>
        <family val="2"/>
        <scheme val="minor"/>
      </rPr>
      <t>Not Compatible with Move 4K 30X</t>
    </r>
  </si>
  <si>
    <t>10 Year</t>
  </si>
  <si>
    <t>PTZ Camera Wide Mount for Wall - Universal Design (White or Black).</t>
  </si>
  <si>
    <r>
      <t xml:space="preserve">PTZ Camera Wide Mount for Wall - Universal Design (White or Black). 
</t>
    </r>
    <r>
      <rPr>
        <b/>
        <sz val="11"/>
        <color theme="1"/>
        <rFont val="Calibri"/>
        <family val="2"/>
        <scheme val="minor"/>
      </rPr>
      <t>Not Compatible with Move 4K 30X</t>
    </r>
  </si>
  <si>
    <t xml:space="preserve">PTZ Camera Large [7"W x 9.5"D] Rounded Nose Wall Mount | Universal Design (White or Black). </t>
  </si>
  <si>
    <r>
      <t xml:space="preserve">PTZ Camera Large [7"W x 9.5"D] Rounded Nose Wall Mount | Universal Design (White or Black).  
</t>
    </r>
    <r>
      <rPr>
        <b/>
        <sz val="11"/>
        <color theme="1"/>
        <rFont val="Calibri"/>
        <family val="2"/>
        <scheme val="minor"/>
      </rPr>
      <t>Compatible with Move 4K 30X</t>
    </r>
  </si>
  <si>
    <t xml:space="preserve">Standard base PTZ Camera Ceiling Mount - Universal Design (White or Black). </t>
  </si>
  <si>
    <r>
      <t xml:space="preserve">Standard base PTZ Camera Ceiling Mount - Universal Design (White or Black).  
</t>
    </r>
    <r>
      <rPr>
        <b/>
        <sz val="11"/>
        <color theme="1"/>
        <rFont val="Calibri"/>
        <family val="2"/>
        <scheme val="minor"/>
      </rPr>
      <t>Not Compatible with Move 4K 30X</t>
    </r>
  </si>
  <si>
    <t>PTZ Camera Large Ceiling Mount - Universal Design (White or Black).</t>
  </si>
  <si>
    <r>
      <t xml:space="preserve">PTZ Camera Large Ceiling Mount - Universal Design (White or Black).  
</t>
    </r>
    <r>
      <rPr>
        <b/>
        <sz val="11"/>
        <color theme="1"/>
        <rFont val="Calibri"/>
        <family val="2"/>
        <scheme val="minor"/>
      </rPr>
      <t>Compatible with Move 4K 30X</t>
    </r>
  </si>
  <si>
    <t>PTZ Camera Small Pole Mount | For use with 1" Pipe | Universal Design (White)</t>
  </si>
  <si>
    <r>
      <t xml:space="preserve">PTZ Camera Small Pole Mount | For use with 1" Pipe | Universal Design (White)
</t>
    </r>
    <r>
      <rPr>
        <b/>
        <sz val="11"/>
        <color theme="1"/>
        <rFont val="Calibri"/>
        <family val="2"/>
        <scheme val="minor"/>
      </rPr>
      <t>Not Compatible with Move 4K 30X</t>
    </r>
  </si>
  <si>
    <t>PTZ Camera Wide Pole Mount | For use with 1" Pipe | Universal Design (White).</t>
  </si>
  <si>
    <r>
      <t xml:space="preserve">PTZ Camera Wide Pole Mount | For use with 1" Pipe | Universal Design (White).
</t>
    </r>
    <r>
      <rPr>
        <b/>
        <sz val="11"/>
        <color theme="1"/>
        <rFont val="Calibri"/>
        <family val="2"/>
        <scheme val="minor"/>
      </rPr>
      <t>Not Compatible with Move 4K 30X</t>
    </r>
  </si>
  <si>
    <t>PTZ Camera Large Pole Mount | For use with 1" Pipe | Universal Design (White).</t>
  </si>
  <si>
    <r>
      <t>PTZ Camera Large Pole Mount | For use with 1" Pipe | Universal Design (White).</t>
    </r>
    <r>
      <rPr>
        <b/>
        <sz val="11"/>
        <color theme="1"/>
        <rFont val="Calibri"/>
        <family val="2"/>
        <scheme val="minor"/>
      </rPr>
      <t xml:space="preserve">
Compatible with Move 4K 30X</t>
    </r>
  </si>
  <si>
    <t>HCM-BK-KIT</t>
  </si>
  <si>
    <t>Additional mounting hardware for the HCM-BK mount(s)</t>
  </si>
  <si>
    <t>PT-PSB-U</t>
  </si>
  <si>
    <t>Spare PTZOptics PTZ Universal Power Supply</t>
  </si>
  <si>
    <t xml:space="preserve">PTZOptics Brick Universal Power Supply for the 12X, 20X, &amp; 30X Cameras. </t>
  </si>
  <si>
    <t>PT-REMOTE</t>
  </si>
  <si>
    <t>Spare PTZOptics Remote</t>
  </si>
  <si>
    <t>Spare Remote (PTZOptics G1 &amp; G2 also for HuddleCamHD Pro / Pro IP)</t>
  </si>
  <si>
    <t>PT-REMOTE-2</t>
  </si>
  <si>
    <t>Spare Remote (PTZOptics Move4K, Move SE and Link4K)</t>
  </si>
  <si>
    <t>Ascentae - Rocware Pricelist</t>
  </si>
  <si>
    <t>Rocware is a technology-driven company specializing in next-generation UC products, specializing in cutting-edge AI solutions for diverse applications—remote learning, coaching, streaming, and collaboration. Rocware's offerings cater to education, corporate training, personal well-being, and healthcare industries.
Rocware are vertically integrated, ensuring control over design, engineering, manufacturing, and logistics, without third-party reliance.</t>
  </si>
  <si>
    <t>Standard Dealer Price</t>
  </si>
  <si>
    <t>All-in-One USB Video Bar</t>
  </si>
  <si>
    <t>RC10</t>
  </si>
  <si>
    <t>Rocware RC10 4K USB Video Bar</t>
  </si>
  <si>
    <t>RB10</t>
  </si>
  <si>
    <t>Rocware RB10 4K 20MP USB Video Bar</t>
  </si>
  <si>
    <t>RB20</t>
  </si>
  <si>
    <t>Rocware RB20 4K Dual-lens USB Video Bar</t>
  </si>
  <si>
    <t>PTZ Camera</t>
  </si>
  <si>
    <t>RC941</t>
  </si>
  <si>
    <t>Rocware RC941 4K Video Conferencing PTZ Camera</t>
  </si>
  <si>
    <t>RC821U</t>
  </si>
  <si>
    <t>Rocware RC821U 1080P Smart Tracking PTZ Camera</t>
  </si>
  <si>
    <t>RC841UX</t>
  </si>
  <si>
    <t>Rocware RC841UX 4K Video Conferencing PTZ Camera</t>
  </si>
  <si>
    <t>RC20</t>
  </si>
  <si>
    <t>Rocware RC20 1080P USB PTZ Camera</t>
  </si>
  <si>
    <t>RC310</t>
  </si>
  <si>
    <t>Rocware RC310 1080P USB PTZ Camera</t>
  </si>
  <si>
    <t>USB Camera</t>
  </si>
  <si>
    <t>A10W</t>
  </si>
  <si>
    <t>Rocware A10W Wireless Smart Conferencing Speakerphone Kit</t>
  </si>
  <si>
    <t>A10W-Master</t>
  </si>
  <si>
    <t>Rocware A10W-Master Wireless Smart Conferencing Speakerphone Kit</t>
  </si>
  <si>
    <t>USB Microphone</t>
  </si>
  <si>
    <t>RM702A</t>
  </si>
  <si>
    <t>Rocware RM702A Cascadable Desktop Array Microphone</t>
  </si>
  <si>
    <t>RM702C</t>
  </si>
  <si>
    <t>Rocware RM702C Ceiling-Mounted Cascading Omnidirectional Digital Array Microphone</t>
  </si>
  <si>
    <t>Hi-Fi Speaker</t>
  </si>
  <si>
    <t>S22</t>
  </si>
  <si>
    <t>Rocware S22 Hi-Fi Speaker</t>
  </si>
  <si>
    <t>Panel</t>
  </si>
  <si>
    <t>RT 13</t>
  </si>
  <si>
    <t>Rocware RT 13 Touch Panel for Room Scheduling and Meeting Control</t>
  </si>
  <si>
    <t>Webcam</t>
  </si>
  <si>
    <t>RC08</t>
  </si>
  <si>
    <t>Rocware RC08 All-in-One USB Webcam</t>
  </si>
  <si>
    <t>RC16</t>
  </si>
  <si>
    <t>Rocware RC16 4K USB Webcam</t>
  </si>
  <si>
    <t>RC18</t>
  </si>
  <si>
    <t>Rocware RC18 4K Business Webcam</t>
  </si>
  <si>
    <t>RC19</t>
  </si>
  <si>
    <t>Rocware RC19 1080P USB Webcam</t>
  </si>
  <si>
    <t>Ascentae - Huddly Reseller Price List - All Partner Statuses and Deal Registered Prices</t>
  </si>
  <si>
    <t>Why Huddly?</t>
  </si>
  <si>
    <t>Huddly are leaders in intelligent cameras.  Best in class optics, combined with built in AI delivers enhanced imaging, genius framing, plus detailed analytics ad people counting, ensuring all participants are seen clearly and your meeting rooms are always used to their optimum.</t>
  </si>
  <si>
    <t>3 year warranty included on all Huddly cameras sold</t>
  </si>
  <si>
    <t>Premier Reseller Deal Reg Price</t>
  </si>
  <si>
    <t>Platinum Reseller Deal Reg Price</t>
  </si>
  <si>
    <t>NFR Price</t>
  </si>
  <si>
    <t>Huddly Camera</t>
  </si>
  <si>
    <t>Huddly ONE, Work From Anywhere Kit incl.Travel Case, 0.6m &amp; 2m Cable</t>
  </si>
  <si>
    <t>Huddly ONE, Room kit incl. 2m Cable**</t>
  </si>
  <si>
    <t>Huddly IQ - Camera only - No cable included*</t>
  </si>
  <si>
    <r>
      <rPr>
        <sz val="11"/>
        <color rgb="FF000000"/>
        <rFont val="Calibri"/>
        <family val="2"/>
        <scheme val="minor"/>
      </rPr>
      <t xml:space="preserve">Huddly IQ w/Mic  - Camera only - No cable included* </t>
    </r>
    <r>
      <rPr>
        <b/>
        <sz val="11"/>
        <color rgb="FF000000"/>
        <rFont val="Calibri"/>
        <family val="2"/>
        <scheme val="minor"/>
      </rPr>
      <t xml:space="preserve"> </t>
    </r>
  </si>
  <si>
    <t xml:space="preserve">Huddly IQ w/Mic, Travel Kit incl. Travel Case &amp; 0.6m Cable </t>
  </si>
  <si>
    <t>Huddly Canvas, Whiteboard Content Camera Kit (UK)</t>
  </si>
  <si>
    <t>Huddly L1 Kit with USB Adapter</t>
  </si>
  <si>
    <t>Huddly S1 Kit with USB Adapter</t>
  </si>
  <si>
    <t>Huddly Crew 3 x L1 with Wall Mounts- Premier and Platinum Partners only, Standard on Request</t>
  </si>
  <si>
    <t>Huddly Crew Add-On Camera L1 -  Premier and Platinum Partners only</t>
  </si>
  <si>
    <t>Huddly C1 Kit (UK)</t>
  </si>
  <si>
    <t>Brackets &amp; Cables</t>
  </si>
  <si>
    <t>Cables need to be quoted for room systems or any IQ camera</t>
  </si>
  <si>
    <t>Huddly USB Adaptor, for BYOD solutions.  no accessories.</t>
  </si>
  <si>
    <t>Screen Mount for Huddly IQ, GO, and ONE</t>
  </si>
  <si>
    <t>USB 3 Type C to C Cable 0.6m</t>
  </si>
  <si>
    <t>USB 3 Type C to A Cable 0.6m</t>
  </si>
  <si>
    <t>USB 3 Type Angled C to A 1.15m</t>
  </si>
  <si>
    <t>USB 3 Type Angled C to A Cable 2.0m</t>
  </si>
  <si>
    <t>USB 3 Type Angled C to A cable 5.0m</t>
  </si>
  <si>
    <t>USB 3 AOC CABLE, AM-AF, L=5m</t>
  </si>
  <si>
    <t>USB 3 AOC CABLE, AM-AF, L=10m</t>
  </si>
  <si>
    <t>USB 3 AOC CABLE, AM-AF, L=15m</t>
  </si>
  <si>
    <t>Screen Mount (VESA) for Huddly L1</t>
  </si>
  <si>
    <t>Huddly L1 / S1 Wall &amp; Shelf Mount</t>
  </si>
  <si>
    <t>Huddly Crew Floor Stand</t>
  </si>
  <si>
    <t>Huddly Crew Wall Mount</t>
  </si>
  <si>
    <t>Ascentae Maintenance Services for Huddly Cameras</t>
  </si>
  <si>
    <t>Volume Pricing</t>
  </si>
  <si>
    <t>Huddly Cameras - Silver</t>
  </si>
  <si>
    <t xml:space="preserve">CUSTOM QUOTES FOR LARGE DEALS </t>
  </si>
  <si>
    <t>AS-Silver-IQ-3YR</t>
  </si>
  <si>
    <t>Ascentae Silver Support Contract for years 1-3.  Includes technical support, next business day hardware replacement - Huddly IQ</t>
  </si>
  <si>
    <t>AS-Silver-IQ-5YR</t>
  </si>
  <si>
    <t>Ascentae Silver Support Contract for years 1-5.  Includes technical support, next business day hardware replacement - Huddly IQ</t>
  </si>
  <si>
    <t>AS-Silver-CANVAS-3YR</t>
  </si>
  <si>
    <t>Ascentae Silver Support Contract for years 1-3.  Includes technical support, next business day hardware replacement - Huddly Canvas</t>
  </si>
  <si>
    <t>AS-Silver-CANVAS-5YR</t>
  </si>
  <si>
    <t>Ascentae Silver Support Contract for years 1-5.  Includes technical support, next business day hardware replacement - Huddly Canvas</t>
  </si>
  <si>
    <t>AS-Silver-L1-3YR</t>
  </si>
  <si>
    <t>Ascentae Silver Support Contract for years 1-3.  Includes technical support, next business day hardware replacement - Huddly L1</t>
  </si>
  <si>
    <t>AS-Silver-L1-5YR</t>
  </si>
  <si>
    <t>Ascentae Silver Support Contract for years 1-5.  Includes technical support, next business day hardware replacement - Huddly L1</t>
  </si>
  <si>
    <t>AS-Silver-S1-3YR</t>
  </si>
  <si>
    <t>Ascentae Silver Support Contract for years 1-3.  Includes technical support, next business day hardware replacement - Huddly S1</t>
  </si>
  <si>
    <t>AS-Silver-S1-5YR</t>
  </si>
  <si>
    <t>Ascentae Silver Support Contract for years 1-5.  Includes technical support, next business day hardware replacement - Huddly S1</t>
  </si>
  <si>
    <t>AS-Silver-CREW-3YR</t>
  </si>
  <si>
    <t>Ascentae Silver Support Contract for years 1-3.  Includes technical support, next business day hardware replacement - Huddly Crew</t>
  </si>
  <si>
    <t>AS-Silver-CREW-5YR</t>
  </si>
  <si>
    <t>Ascentae Silver Support Contract for years 1-5.  Includes technical support, next business day hardware replacement - Huddly Crew</t>
  </si>
  <si>
    <t>Ascentae - ReThink Pricelist</t>
  </si>
  <si>
    <t>Rethink AV is a British designer of AV products designed for meeting spaces focusing on a unified approach working with best-of-breed partners for the best experience in your space.
The Future of Connectivity is USB-C!</t>
  </si>
  <si>
    <t>Warranty</t>
  </si>
  <si>
    <t>Switchers - Kratos</t>
  </si>
  <si>
    <t>RAV-SW-USB-Smarthub3.0</t>
  </si>
  <si>
    <t xml:space="preserve">ReThink 2x USB Host and 3x USB Device Auto Switcher USB 3.0. </t>
  </si>
  <si>
    <t>5 Years</t>
  </si>
  <si>
    <t>RAV-SW-C2x1HU</t>
  </si>
  <si>
    <t>ReThink 2x1 USB-C &amp; HDMI Auto Switcher 4K60 (Entry Level - Bundle Unit)</t>
  </si>
  <si>
    <t>RAV-SW-2x1HU</t>
  </si>
  <si>
    <t>ReThink 2x1 USB-C &amp; HDMI Auto Switcher 4K60</t>
  </si>
  <si>
    <t>RAV-SW-2x1U</t>
  </si>
  <si>
    <t>ReThink 2x1 USB-C Auto Switcher 4K60</t>
  </si>
  <si>
    <t>RAV-SW-4X1HU-VC</t>
  </si>
  <si>
    <t>ReThink 4X1 USB-C &amp; HDMI Auto Switcher 4K60</t>
  </si>
  <si>
    <t>RAV-SW-4X1HU</t>
  </si>
  <si>
    <t>ReThink 4x1 USB-C &amp; HDMI Auto Switcher 4K30 with Video Conferencing Support</t>
  </si>
  <si>
    <t>RAV-SW-2x1HU100-Tx/Rx</t>
  </si>
  <si>
    <t>ReThink 2x1 HDMI HDBT 3.0 &amp; USB 2.0 + USB-C Auto Switcher Extender 100m Tx/Rx Pair</t>
  </si>
  <si>
    <t>RAV-SW-2x1U2H100-TxRx</t>
  </si>
  <si>
    <t>ReThink 2x USB-C Switcher Extender with 2 HDMI Output, 100m, (Dual Screen Extended Desktop)</t>
  </si>
  <si>
    <t>MATRIX PRESENTATION SWITCHERS (Magni)</t>
  </si>
  <si>
    <t>RAV-MS-4x2HU</t>
  </si>
  <si>
    <t xml:space="preserve">4x2 USB-C &amp; HDMI 4K60 Auto Switching Matrix </t>
  </si>
  <si>
    <t>RAV-MS-4x2-HU-MST</t>
  </si>
  <si>
    <t>4x2 USB-C &amp; HDMI 4K60 Auto Switching Matrix with MST</t>
  </si>
  <si>
    <t>RAV-MS-4X2HU-Tx</t>
  </si>
  <si>
    <t>4x2 USB-C &amp; HDMI 4K60 Auto Switching Matrix with MST and HBDT output.</t>
  </si>
  <si>
    <t>RAV-MS-4X2HUD-Tx</t>
  </si>
  <si>
    <t>4x2 USB-C &amp; HDMI 4K60 Auto Switching Matrix with MST, Dante 2x2 and HBDT output.</t>
  </si>
  <si>
    <t>RAV-MV-4X2HU-Tx/Rx</t>
  </si>
  <si>
    <t>4x2 USB-C &amp; HDMI 4K60 Auto Switching Matrix Seemless Multi Viewer with HDMI Receiver</t>
  </si>
  <si>
    <t>RAV-MS-4x2DLHU-Tx/Rx</t>
  </si>
  <si>
    <t>4x2 USB-C &amp; HDMI 4K60 Auto Switching Matrix with MST over Dual HDBT</t>
  </si>
  <si>
    <t>RAV-MS-4x4HVW</t>
  </si>
  <si>
    <t xml:space="preserve">4x4 HDMI 4K60 Switching Matrix with 2x2 Video Wall </t>
  </si>
  <si>
    <t>RAV-MS-4x4USB</t>
  </si>
  <si>
    <t>4X4 USB 3.2 Gen1 Switching Matrix</t>
  </si>
  <si>
    <t>EXTENDERS (Osiris)</t>
  </si>
  <si>
    <t>RAV-EX-H70-Tx/Rx</t>
  </si>
  <si>
    <t>HDMI 4K60 Cat 6a Extender, 70m Tx/Rx Pair. Local Loop output</t>
  </si>
  <si>
    <t xml:space="preserve"> RAV-EX-UA100-Tx/Rx</t>
  </si>
  <si>
    <t>4-Port USB 3.2 Gen1 Cat 6a/7 Extender, 100m Tx/Rx Pair (4 USB-A ports) TAA Compliant</t>
  </si>
  <si>
    <t>RAV-EX-UAC100-Tx/Rx</t>
  </si>
  <si>
    <t>4-Port USB 3.2 Gen1 Cat 6a/7 Extender, 100m Tx/Rx Pair (2 USB-A ports, 2 USB-C ports)</t>
  </si>
  <si>
    <t>RAV-MV4X-HU-TX/RX</t>
  </si>
  <si>
    <t>Transceiver HDBT - Video Output up to 4K60Hz,  4x USB2.0 Hub. Can used with RAV-MS-4x2HU-Tx</t>
  </si>
  <si>
    <t>RAV-EX-U70-Tx/Rx</t>
  </si>
  <si>
    <t>USB-C video &amp; USB 2.0 HDBT Extender, 70m Tx/RX Pair 100W charging</t>
  </si>
  <si>
    <t>RAV-EX-HU100-Tx/Rx</t>
  </si>
  <si>
    <t>HDMI &amp; USB 2.0 HDBT 3.0 Extender, 100m Tx/RX Pair</t>
  </si>
  <si>
    <t>RAV-EX-HUAL100-Tx/RX</t>
  </si>
  <si>
    <t>HDMI with Local Loop &amp; USB 2.0 HDBT 3.0 Extender, 100m with ARC and LAN Tx/RX Pair</t>
  </si>
  <si>
    <t xml:space="preserve">CABLES </t>
  </si>
  <si>
    <t>RAV-CA-USB-C/3m</t>
  </si>
  <si>
    <t>3M USB-C to USB-C Cable for Rethink Switchers Full Function (Video,Data,Power)</t>
  </si>
  <si>
    <t>2 Years</t>
  </si>
  <si>
    <t xml:space="preserve"> RAV-CA-USB-C/3m/SCREW</t>
  </si>
  <si>
    <t>3M USB-C to USB-C Cable for Rethink Switchers Full Function (Video,Data,Power) with screw connection</t>
  </si>
  <si>
    <t>RAV-CA-USB-C/AOC/10m</t>
  </si>
  <si>
    <t>10m Active Optical Cable USB-C-3.2</t>
  </si>
  <si>
    <t>RAV-CA-USB-C/AOC/15m</t>
  </si>
  <si>
    <t>15m Active Optical Cable USB-C-3.2</t>
  </si>
  <si>
    <t>RAV-CA-UC/AOC/5m-FF</t>
  </si>
  <si>
    <t>5m Active Optical Cable USB-C-3.2 Full Function 4K60</t>
  </si>
  <si>
    <t>RAV-CA-UC/AOC/8m-FF</t>
  </si>
  <si>
    <t>8m Active Optical Cable USB-C-3.2 Full Function 4K60</t>
  </si>
  <si>
    <t>RAV-CA-UC/AOC/10m-FF</t>
  </si>
  <si>
    <t>10m Active Optical Cable USB-C-3.2 Full Function 4K60</t>
  </si>
  <si>
    <t>RAV-CA-UC/AOC/15m-FF</t>
  </si>
  <si>
    <t>15m Active Optical Cable USB-C-3.2 Full Function 4K60</t>
  </si>
  <si>
    <t>ROOM CONNECTIVITY</t>
  </si>
  <si>
    <t>RAV-RC-HU</t>
  </si>
  <si>
    <t>Rethink In-Desk Cable Box with Fabric Weight and Cable Bag</t>
  </si>
  <si>
    <t>ACCESSORIES</t>
  </si>
  <si>
    <t>RAV-160W-PSU</t>
  </si>
  <si>
    <t>ReThink Optional Power Supply - 100W USB-C power delivery for RAV-SW-4x1HU-VC</t>
  </si>
  <si>
    <t>RAV-PSU / Adapter</t>
  </si>
  <si>
    <t>ReThink Replacement PSU / Adapter</t>
  </si>
  <si>
    <t>RAV-PI-USB-C</t>
  </si>
  <si>
    <t>USB-C Pass-through with Power Injector - PD in port.</t>
  </si>
  <si>
    <t>Ascentae - Mersive  Pricelist</t>
  </si>
  <si>
    <t>Mersive helps you create smart, seamless, and secure collaborative spaces that maximize human potential instead of dragging everyone down.
Imagine a space where technology empowers, not interrupts. Envision a collaborative environment where the tech that connects you blends into the background. Mersive closes every digital gap so that your meetings and classes flow effortlessly.</t>
  </si>
  <si>
    <t>MPRO-GEN4-BUNDLE-3</t>
  </si>
  <si>
    <t>Mersive Pro 3 Year Plan with Gen4 Pod, ReThink 2x1 USB-C &amp; HDMI Auto Switcher 4K60, and Rocware PTZ Camera</t>
  </si>
  <si>
    <t>TBA</t>
  </si>
  <si>
    <t>MPRO-GEN4-BUNDLE-5</t>
  </si>
  <si>
    <t>Mersive Pro 5 Year Plan with Gen4 Pod, ReThink 2x1 USB-C &amp; HDMI Auto Switcher 4K60, and Rocware PTZ Camera</t>
  </si>
  <si>
    <t>4th Generation Pods (Teams Integrated)</t>
  </si>
  <si>
    <t>MP-9103</t>
  </si>
  <si>
    <t>Mersive Pro 3 Year Plan with Gen4 Pod</t>
  </si>
  <si>
    <t>MP-9105</t>
  </si>
  <si>
    <t>Mersive Pro 5 Year Plan with Gen4 Pod</t>
  </si>
  <si>
    <t>MP-9003</t>
  </si>
  <si>
    <t>Mersive Essentials 3 Year Plan with Gen4 Mini</t>
  </si>
  <si>
    <t>MM-9005</t>
  </si>
  <si>
    <t>Mersive Essentials 5 Year Plan with Gen4 Mini</t>
  </si>
  <si>
    <t>3rd Generation Solstice Pods</t>
  </si>
  <si>
    <t>SP-8000-E1</t>
  </si>
  <si>
    <t>Solstice Pod Gen3 Unlimited Enterprise (1 Year Subscription)</t>
  </si>
  <si>
    <t>SP-8000-E3</t>
  </si>
  <si>
    <t>Solstice Pod Gen3 Unlimited Enterprise (3 Year Subscription)</t>
  </si>
  <si>
    <t>SP-8000-E5</t>
  </si>
  <si>
    <t>Solstice Pod Gen3 Unlimited Enterprise (5 Year Subscription)</t>
  </si>
  <si>
    <t>SP-8100-E1</t>
  </si>
  <si>
    <t xml:space="preserve">Solstice Pod Gen3 SGE Enterprise (1 Year Subscription) </t>
  </si>
  <si>
    <t>SP-8100-E3</t>
  </si>
  <si>
    <t xml:space="preserve">Solstice Pod Gen3 SGE Enterprise (3 Year Subscription) </t>
  </si>
  <si>
    <t>SP-8100-E5</t>
  </si>
  <si>
    <t xml:space="preserve">Solstice Pod Gen3 SGE Enterprise (5 Year Subscription) </t>
  </si>
  <si>
    <t>EDU-2300-Core</t>
  </si>
  <si>
    <t>Core Unlimited Bundle for Education</t>
  </si>
  <si>
    <t>SP-8103</t>
  </si>
  <si>
    <t>Power Supply for Solstice Pod Gen 3</t>
  </si>
  <si>
    <t>Please Quote the Accessory Kit on all quotes.</t>
  </si>
  <si>
    <t>780-0000-003</t>
  </si>
  <si>
    <t>AirServer Connect 3 - wireless collaboration solution.  Screen mirroring of up to 12 devices using AirPlay2, GoogleCast &amp; Miracast.  Outputs to up to 3 screens.  Guest wi-fi host spot supporting up to 32 guests simultaneously.  Centralised cloud management portal.</t>
  </si>
  <si>
    <t>421-0001-002</t>
  </si>
  <si>
    <t>AirServer Connect3 accessory kit.  Includes Power supply, Thunderbolt cable &amp; VESA mount</t>
  </si>
  <si>
    <t>Ascentae - Utelogy  Pricelist</t>
  </si>
  <si>
    <t>NOTES
1) For Utelogy projects, please consult the Technical Services team first for any Professional Services requirements. It is expected that unless a reseller is fully trained and certified on Utelogy, Ascentae will need to provide commissioning services. Costs of commissioning will vary based on the size and complexity of each project.
2) For Licences, standard terms of 12 and 36 months are quoted. From time to time, Utelogy may provide additional commercial support on a case by case basis for certain end customers. In these cases a bespoke discount price will be simulated - please contact Ascentae Product Management for support.</t>
  </si>
  <si>
    <t>RRP (monthly price)</t>
  </si>
  <si>
    <t>Reseller Price (monthly)</t>
  </si>
  <si>
    <t>Reseller Price (annual / fixed)</t>
  </si>
  <si>
    <t>Licence Activation Fee</t>
  </si>
  <si>
    <t>NC-SUF-01</t>
  </si>
  <si>
    <t xml:space="preserve">Licence Activation Fee - single charge per </t>
  </si>
  <si>
    <t>Utelogy Cloud Subscription - 36 months - paid annual</t>
  </si>
  <si>
    <t>MS-RCM-PRO-36</t>
  </si>
  <si>
    <t>Pro Room Licence Subscription - up to 20 devices.</t>
  </si>
  <si>
    <t>MS-RCM-ADV-36</t>
  </si>
  <si>
    <t>Advanced Room Licence Subscription - 21 to 60 devices</t>
  </si>
  <si>
    <t>MS-RCM-DS-36</t>
  </si>
  <si>
    <t>Digital Signage Location Licence Subscription - one Digital Signage location.</t>
  </si>
  <si>
    <t>MS-RCM-COMP-36</t>
  </si>
  <si>
    <t>Complex Room Licence Subscription 61+ devices</t>
  </si>
  <si>
    <t>Utelogy Cloud Subscription - 12 months</t>
  </si>
  <si>
    <t>MS-RCM-PRO-12</t>
  </si>
  <si>
    <t>MS-RCM-ADV-12</t>
  </si>
  <si>
    <t>MS-RCM-DSL-12</t>
  </si>
  <si>
    <t>MS-RCM-COMP-12</t>
  </si>
  <si>
    <t xml:space="preserve">Professional Services </t>
  </si>
  <si>
    <t>AS-UTE-PROJECT</t>
  </si>
  <si>
    <t>Project initiation fee.  Mandatory for all projects.  Includes project management, initial configuration of U-Server with up to 5 rooms; basic configuration of U-Manage portal</t>
  </si>
  <si>
    <t>AS-UTE-COMM</t>
  </si>
  <si>
    <t>Commissioning of Utelogy platform.  Price per day of commissioning engineer</t>
  </si>
  <si>
    <t>AS-UTE-TRAIN</t>
  </si>
  <si>
    <t>Remote user training on U-Manage portal.  Maximum of 4 people, price per day.</t>
  </si>
  <si>
    <t>Ascentae - Nialli Pricelist</t>
  </si>
  <si>
    <t>Cost per user / plan, per month</t>
  </si>
  <si>
    <t>Nialli Workspace</t>
  </si>
  <si>
    <t>Nialli-WS-25</t>
  </si>
  <si>
    <t>Nialli Workspace annual subscription, 25 users, price per year</t>
  </si>
  <si>
    <t>Nialli-WS-1</t>
  </si>
  <si>
    <t>Nialli Workspace annual subscription, additional user, price per year</t>
  </si>
  <si>
    <t>Nialli Visual Planner</t>
  </si>
  <si>
    <t>Nialli-VP-2</t>
  </si>
  <si>
    <t>Nialli Visual Planner, 2 concurrent plans, annual subscription</t>
  </si>
  <si>
    <t>Nialli-VP-5</t>
  </si>
  <si>
    <t>Nialli Visual Planner, 5 concurrent plans, annual subscription</t>
  </si>
  <si>
    <t>Nialli-VP-10</t>
  </si>
  <si>
    <t>Nialli Visual Planner, 10 concurrent plans, annual subscription</t>
  </si>
  <si>
    <t>Nialli-VP-20</t>
  </si>
  <si>
    <t>Nialli Visual Planner, 20 concurrent plans, annual subscription</t>
  </si>
  <si>
    <t>Nialli-VP-30</t>
  </si>
  <si>
    <t>Nialli Visual Planner, 30 concurrent plans, annual subscription</t>
  </si>
  <si>
    <t>Nialli Design Planner</t>
  </si>
  <si>
    <t>Nialli-DP-2</t>
  </si>
  <si>
    <t>Nialli Design Planner, 2 concurrent plans, annual subscription</t>
  </si>
  <si>
    <t>Nialli-DP-5</t>
  </si>
  <si>
    <t>Nialli Design Planner, 5 concurrent plans, annual subscription</t>
  </si>
  <si>
    <t>Nialli-DP-10</t>
  </si>
  <si>
    <t>Nialli Design Planner, 10 concurrent plans, annual subscription</t>
  </si>
  <si>
    <t>Nialli-DP-20</t>
  </si>
  <si>
    <t>Nialli Design Planner, 20 concurrent plans, annual subscription</t>
  </si>
  <si>
    <t>Nialli-DP-30</t>
  </si>
  <si>
    <t>Nialli Design Planner, 30 concurrent plans, annual subscription</t>
  </si>
  <si>
    <t>Nialli Workspace Add-On for Visual/Design Planner</t>
  </si>
  <si>
    <t>Nialli-ADD-WS10</t>
  </si>
  <si>
    <t>Nialli Workspace annual subscription, 10 users,add on to Visual / Design Planner only (10 users)</t>
  </si>
  <si>
    <t>Nialli Add-Ons</t>
  </si>
  <si>
    <t>Nialli-ONBOARDING</t>
  </si>
  <si>
    <t>Nialli Onboarding Service - Implementation and Onboarding Services avaialble from Nialli for customers deploying Nialli products.</t>
  </si>
  <si>
    <t>Nialli-PowerBI</t>
  </si>
  <si>
    <t>Nialli PowerBI Dashboard - Assistance in building customised PowerBI Dashboards in addition to the standard PowerBI reporting tools in Nialli products.</t>
  </si>
  <si>
    <t>Link to Channel Resources</t>
  </si>
  <si>
    <t>Nialli Visual Planner &amp; Design Planner</t>
  </si>
  <si>
    <t>1. Subscriptions are charged annually.
2. Each subscription provides 5 concurrent plans (minimum).
3. Visual Planner and Design Planner. All subscriptions are based on concurrent plans. If a plan is ‘retired or archived,’ it becomes available for another project.
4. Subscriptions are not limited to a single project. Multiple projects can share the plans in a subscription.
5. Licences can be upgraded and co-termed - so a customer looking to upgrade from 5 to 10 packages would purchase a further 5 concurrent plans (VP-5, DP-5) for the number of months required to end at the same date as the existing licences. On renewal, they can then purchase 10 licences (VP-10, DP-10).</t>
  </si>
  <si>
    <t>1. The subscription provides for up to 25 active users per month (minimum).
2. Additional active users are calculated monthly and billed quarterly in arrears. Invoices are due when presented.
3. An active user is someone who has opened a workspace any time during a calendar month.
4. All users (except QuickShare-only users) can create new workspaces.
5. There is no limit to the number of workspaces created by a user.
6. Subscriptions renew for the average of the prior 3 months’ number of active users</t>
  </si>
  <si>
    <t>Ascentae - Project Rooms Pricelist</t>
  </si>
  <si>
    <t>Teamboard Touchscreen Displays</t>
  </si>
  <si>
    <t>Reseller Deal Reg</t>
  </si>
  <si>
    <t>TeamBoard-105-Ultimate</t>
  </si>
  <si>
    <t>TeamBoard 105" Ultimate 5k, 420 cd/m2, 21:9 aspect ratio. Slim IR LED multi-touch screen + wall mount with mini OPS slot,  3-year warranty</t>
  </si>
  <si>
    <t>TeamBoard-92-Ultimate- IR</t>
  </si>
  <si>
    <t>TeamBoard 92" Ultimate 5k, 450 cd/m2, 21:9 aspect ratio. Slim IR LED multi-touch screen + wall mount with mini OPS slot,  3-year warranty</t>
  </si>
  <si>
    <t>TeamBoard-65  FX</t>
  </si>
  <si>
    <t xml:space="preserve">TeamBoard  65" FX, 4K Optical Slim IR LED multi-touch screen with mini OPS slot, 
2 x 15w front facing speakers, Non-Android and 500 nits. 3-year warranty for screen. </t>
  </si>
  <si>
    <t>TeamBoard-75  FX</t>
  </si>
  <si>
    <t xml:space="preserve">TeamBoard  75" FX, 4K Optical Slim IR LED multi-touch screen with mini OPS slot, 
2 x 15w front facing speakers, Non-Android and 500 nits. 3-year warranty for screen. </t>
  </si>
  <si>
    <t>TeamBoard-86  FX</t>
  </si>
  <si>
    <t xml:space="preserve">TeamBoard  86" FX, 4K Optical Slim IR LED multi-touch screen with mini OPS slot, 
2 x 15w front facing speakers, Non-Android and 500 nits. 3-year warranty for screen.   </t>
  </si>
  <si>
    <t>Unicol Stands and Mounts</t>
  </si>
  <si>
    <t>RH100HDEXPZX9</t>
  </si>
  <si>
    <t>Unicol Rhobus Trolley</t>
  </si>
  <si>
    <t>PZX9U</t>
  </si>
  <si>
    <t>Unicol PZX9 1000x600 VESA Universal Wall Mount</t>
  </si>
  <si>
    <t>PZX10U</t>
  </si>
  <si>
    <t>Unicol PZX10 1500x1000 VESA Universal Wall Mount</t>
  </si>
  <si>
    <t>SBM9</t>
  </si>
  <si>
    <t>Unicol SBM9 Sound Bar Mount (Compatible up to 110" screens)</t>
  </si>
  <si>
    <t>TBC</t>
  </si>
  <si>
    <t>Rhobus Twin Screen Span inc. 2 PZX5 mounts</t>
  </si>
  <si>
    <t>Nialli</t>
  </si>
  <si>
    <t>CONSTRUCTION-PC</t>
  </si>
  <si>
    <t>Workstation PC with NVIDIA T1000 GPU to run Nialli across multiple displays</t>
  </si>
  <si>
    <t>ActiveFloor provide interactive floors, and SportsWalls, where children navigate in and play various activity and learning games by physical activity.
ActiveFloor provides schools, nursery schools, after-school care facilities, libraries and hospitals with new ways of furthering educational, social and motor development in a fun way. Provide the children with the opportunity to learn in the way that is the most natural for them: by using the whole body.
ActiveFloor’s interactive floor, or SportsWall, consists of three main elements:
1. A ceiling-mounted  installation box with a projector and a computer.
2. A camera that tracks movement.
3. A white vinyl floor that makes up the foundation of your interactive playing area.
When purchasing an Activefloor or SportsWall, customers need to also buy a MyFloor Subscription to be able to access games and educational content.</t>
  </si>
  <si>
    <t>Ascentae - Activefloor Reseller Price List</t>
  </si>
  <si>
    <t>Please ensure you ALWAYS quote the following on Activefloor orders:
1) Interactive Floor or SportsWall.
2) For Interactive Floors only - a Vinyl Floor - one is included as a free of charge item with each package, but please quote separately as per product codes below at £0 value
3) Software Subscription.
4) Shipping - please note this is a fixed cost for delivery anywhere into UK or Ireland, direct from Activefloor.
5) Training - All products should be quoted with training as a service the end customer should take up.</t>
  </si>
  <si>
    <t>Activefloor Hardware</t>
  </si>
  <si>
    <t>Authorised Partner Price</t>
  </si>
  <si>
    <t xml:space="preserve"> Authorised Partner Deal Reg Price</t>
  </si>
  <si>
    <t>NFR / Demo Kit Price</t>
  </si>
  <si>
    <t>Shipping Per Unit</t>
  </si>
  <si>
    <t>Vinyl Floor Included</t>
  </si>
  <si>
    <t>Projection Type</t>
  </si>
  <si>
    <t xml:space="preserve">ONE </t>
  </si>
  <si>
    <t>A1025</t>
  </si>
  <si>
    <t>ActiveFloor ONE creates a small floor perfect for younger children to navigate more easily - a great solution for smaller spaces and early years environments.</t>
  </si>
  <si>
    <t>Normal</t>
  </si>
  <si>
    <t>Lamp</t>
  </si>
  <si>
    <t>ONE3</t>
  </si>
  <si>
    <t>A1026</t>
  </si>
  <si>
    <t>The updated ONE- ONE3 creates a small floor perfect for younger children to navigate more easily - a great solution for smaller spaces and early years environments.</t>
  </si>
  <si>
    <t>Pro3</t>
  </si>
  <si>
    <t>A1032</t>
  </si>
  <si>
    <t>ActiveFloor PRO3 creates a medium sized floor suitable for most schools, libraries and after-school programmes.</t>
  </si>
  <si>
    <t>Max3</t>
  </si>
  <si>
    <t>A1041</t>
  </si>
  <si>
    <t>ActiveFloor MAX3 creates a bigger and brighter floor and is a great solution for large and bright spaces.</t>
  </si>
  <si>
    <t>Laser</t>
  </si>
  <si>
    <t>MAX3 Premium</t>
  </si>
  <si>
    <t>A1043</t>
  </si>
  <si>
    <t>ActiveFloor MAX3 Premium creates a bigger and brighter floor and is a food solution for large and bright space with extra high image quality.</t>
  </si>
  <si>
    <t>FLAT Pro 3</t>
  </si>
  <si>
    <t>A1071</t>
  </si>
  <si>
    <t>ActiveFloor Flat Pro 3 is designed for environments with low ceilings, providing a low profile solution creating a medium sized floor - the same specification as the PRO3.</t>
  </si>
  <si>
    <t>FLAT MAX3 - Mirror BASED</t>
  </si>
  <si>
    <t>A1072</t>
  </si>
  <si>
    <t>ActiveFloor FLAT MAX3 is designed for environments with low ceilings, providing a low profile solution creating a large sized floor.</t>
  </si>
  <si>
    <t>MobileMAX3</t>
  </si>
  <si>
    <t>A1046</t>
  </si>
  <si>
    <t>MobileMAX3 offers a mobile unit that is flexible and adaptable for projection onto both floors and tables in various settings. Height Adjustable, it features a laser lamp that ensures low power consumption and minimal maintenance.</t>
  </si>
  <si>
    <t>SPORTSwall Mobile MAX3</t>
  </si>
  <si>
    <t>A1057</t>
  </si>
  <si>
    <t>SPORTsWall Mobile MAX3 offers a mobile unit that is flexible and adaptable for projection onto walls in various settings. It features a laser lamp that ensures low power consumption and minimal maintenance.</t>
  </si>
  <si>
    <t>SPORTsWall PRO3</t>
  </si>
  <si>
    <t>A1051</t>
  </si>
  <si>
    <t>ActiveFloor SPORTSWall Pro3 consists of a ceiling mounted installation box with a projector, computer and motion detecting camera that turns the wall projection into a touchscreen that can detect multiple objects. The perfect solution for Active Learning in a gymnasium, school hall, community and leisure centres.</t>
  </si>
  <si>
    <t>SPORTsWall MAX3</t>
  </si>
  <si>
    <t>A1052</t>
  </si>
  <si>
    <t xml:space="preserve">Activefloor SPORTsWall MAX3 produces a crystal clear, bright image with the same functionality as the SportsWall PRO3. </t>
  </si>
  <si>
    <t>SPORTsWall HALO</t>
  </si>
  <si>
    <t>A1058</t>
  </si>
  <si>
    <t>Activefloor SPORTsWall HALO is a flexible and versatile solution for schools, sports halls, fitness centers, and leisure facilities. It features a simple wall mounted unit with a projector, computer, and motion detecting camera that transforms any wall into an interactive surface.</t>
  </si>
  <si>
    <t>SPORTsWall GIGA DUAL Premium</t>
  </si>
  <si>
    <t>A1054</t>
  </si>
  <si>
    <t xml:space="preserve">For Extra Large SPORTsWalls - The Sportswall GIGA DUAL Premium uses two projectors to create a dual image and the largest wall possible. </t>
  </si>
  <si>
    <t>SPORTsWall ActiveFloor Gym Light</t>
  </si>
  <si>
    <t>A1060</t>
  </si>
  <si>
    <t>An optional Light and Sound module for ActiveFloor and SPORTsWall. Requires and Activefloor or SPORTsWall to function.</t>
  </si>
  <si>
    <t>Lighting Module</t>
  </si>
  <si>
    <t>Software Licences</t>
  </si>
  <si>
    <t>Activefloor MyFloor 12 Month Software Subscription - with 3 Year Hardware Warranty</t>
  </si>
  <si>
    <t>L1230</t>
  </si>
  <si>
    <r>
      <t xml:space="preserve">A 1 year subscription to MyFloor - Activefloor's cloud based online platform where you can discover and access all games, playlist and content. </t>
    </r>
    <r>
      <rPr>
        <b/>
        <sz val="11"/>
        <color theme="1"/>
        <rFont val="Calibri"/>
        <family val="2"/>
        <scheme val="minor"/>
      </rPr>
      <t>Comes with a 1  Year Warranty. Must be sold with an Activefloor / SPORTsWall system to access game content. Subscription is renewable. If subscription is renewed continuously product warranty can be extended to a maximum of 3 Years.</t>
    </r>
  </si>
  <si>
    <t>Activefloor MyFloor 24 Month Software Subscription  - with 3 Year Hardware Warranty</t>
  </si>
  <si>
    <t>L1231</t>
  </si>
  <si>
    <r>
      <t xml:space="preserve">A 2 year subscription to MyFloor - Activefloor's cloud based online platform where you can discover and access all games, playlist and content. </t>
    </r>
    <r>
      <rPr>
        <b/>
        <sz val="11"/>
        <color theme="1"/>
        <rFont val="Calibri"/>
        <family val="2"/>
        <scheme val="minor"/>
      </rPr>
      <t xml:space="preserve"> Subscription is renewable. If subscription is renewed continuously product warranty can be extended to a maximum of 3 Years.</t>
    </r>
  </si>
  <si>
    <t>Activefloor MyFloor 36 Month Software Subscription   - with 3 Year Hardware Warranty</t>
  </si>
  <si>
    <t>L1232</t>
  </si>
  <si>
    <r>
      <t>A 3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</si>
  <si>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Activefloor MyFloor  60 Month Software Subscription  - with 5 Year Hardware Warranty</t>
  </si>
  <si>
    <t>L1233</t>
  </si>
  <si>
    <r>
      <t>A 5 year subscription to MyFloor - Activefloor's cloud based online platform where you can discover and access all games, playlist and content.</t>
    </r>
    <r>
      <rPr>
        <b/>
        <sz val="11"/>
        <color theme="1"/>
        <rFont val="Calibri"/>
        <family val="2"/>
        <scheme val="minor"/>
      </rPr>
      <t xml:space="preserve"> Comes with 5 Year Warranty. Must be sold with an Activefloor / SPORTsWall system to access game content. Subscription is renewable.</t>
    </r>
  </si>
  <si>
    <t>ActiveFloor 12 month Subscription Renewal</t>
  </si>
  <si>
    <t>L1250</t>
  </si>
  <si>
    <t>1 Year Renewal Fee for existing Activefloor subscribers.</t>
  </si>
  <si>
    <t>Activefloor SPORTsWall 12 Month Software Subscription - with 3 Year Hardware Warranty</t>
  </si>
  <si>
    <t>L1280</t>
  </si>
  <si>
    <r>
      <t>A 1 year subscription to Sportswall Software - Activefloor's cloud based online platform where you can discover and access all games, playlist and content.</t>
    </r>
    <r>
      <rPr>
        <b/>
        <sz val="11"/>
        <color theme="1"/>
        <rFont val="Calibri"/>
        <family val="2"/>
        <scheme val="minor"/>
      </rPr>
      <t xml:space="preserve">  Comes with a 1  Year Warranty. Must be sold with an Activefloor / SPORTsWall system to access game content. Subscription is renewable. If subscription is renewed continuously product warranty can be extended to a maximum of 3 Years.</t>
    </r>
  </si>
  <si>
    <t>Activefloor SPORTsWall 24 Month Software Subscription - with 3 Year Hardware Warranty</t>
  </si>
  <si>
    <t>L1281</t>
  </si>
  <si>
    <r>
      <t>A 2 year subscription to SPORTsWall Software - Activefloor's cloud based online platform where you can discover and access all games, playlist and content.</t>
    </r>
    <r>
      <rPr>
        <b/>
        <sz val="11"/>
        <color theme="1"/>
        <rFont val="Calibri"/>
        <family val="2"/>
        <scheme val="minor"/>
      </rPr>
      <t xml:space="preserve"> Subscription is renewable. If subscription is renewed continuously product warranty can be extended to a maximum of 3 Years.</t>
    </r>
  </si>
  <si>
    <t>Activefloor SPORTsWall 36 Month Software Subscription - with 3 Year Hardware Warranty</t>
  </si>
  <si>
    <t>L1282</t>
  </si>
  <si>
    <r>
      <t>A 3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</si>
  <si>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60 Month Software Subscription - with 5 Year Hardware Warranty</t>
  </si>
  <si>
    <t>L1283</t>
  </si>
  <si>
    <r>
      <t>A 5 year subscription to SPORTsWall Software - Activefloor's cloud based online platform where you can discover and access all games, playlist and content.</t>
    </r>
    <r>
      <rPr>
        <b/>
        <sz val="11"/>
        <color theme="1"/>
        <rFont val="Calibri"/>
        <family val="2"/>
        <scheme val="minor"/>
      </rPr>
      <t xml:space="preserve"> Comes with 5 Year Hardware Warranty.Must be sold with a SPORTsWall system to access game content. Subscription is renewable.</t>
    </r>
  </si>
  <si>
    <t>SPORTsWall Mobile Single Truss Kit (for Demo / Mobile Use)</t>
  </si>
  <si>
    <t>A2007</t>
  </si>
  <si>
    <t>Activefloor SPORTsWall Mobile Single Truss Kit for Demos - contains 1 x tripod and 1 x metal plate for SPORTsWall Unit</t>
  </si>
  <si>
    <t>Activefloor Ceiling Lift (Large) - for Activefloors and Sportswalls</t>
  </si>
  <si>
    <t>A2010</t>
  </si>
  <si>
    <t>FOC When Bought With Sportswall or Activefloor</t>
  </si>
  <si>
    <t>ActiveFloor Vinylfloor - Normal 2 x 3.2m - Additional Floor</t>
  </si>
  <si>
    <t>A2020</t>
  </si>
  <si>
    <t>ActiveFloor Vinylfloor - Large 2.5m x 4m  - Additional Floor</t>
  </si>
  <si>
    <t>A2025</t>
  </si>
  <si>
    <t>ActiveFloor Vinylfloor - X-Large 3m  x 4.8m - Additional Floor</t>
  </si>
  <si>
    <t>A2030</t>
  </si>
  <si>
    <t>Training and Enablement Services</t>
  </si>
  <si>
    <t>Activefloor Training and Support Package 1</t>
  </si>
  <si>
    <t>AS-ACT-TRAINING1</t>
  </si>
  <si>
    <t>Activefloor Training and Support Package 1 - Remote Onboarding or Follow Up Training Session - 2 Hours</t>
  </si>
  <si>
    <t>Activefloor Training and Support Package 2</t>
  </si>
  <si>
    <t>AS-ACT-TRAINING2</t>
  </si>
  <si>
    <t>Activefloor Training and Support Package 2 - In Person Onboarding or Follow Up Training Session - 2.5 Hours</t>
  </si>
  <si>
    <t>Activefloor Training and Support Package 3</t>
  </si>
  <si>
    <t>AS-ACT-TRAINING3</t>
  </si>
  <si>
    <t>Activefloor Training and Support Package 3 - In Person Onboarding Session - 2.5 Hours, plus 3 further Remote Training Sessions</t>
  </si>
  <si>
    <t>OEM PN</t>
  </si>
  <si>
    <t>Vendor</t>
  </si>
  <si>
    <t>Stock Level</t>
  </si>
  <si>
    <t>L1236</t>
  </si>
  <si>
    <t>L1237</t>
  </si>
  <si>
    <t>L1238</t>
  </si>
  <si>
    <t>A1053</t>
  </si>
  <si>
    <t>XENON_DS_PANA105/WHITE</t>
  </si>
  <si>
    <t>XENON_DS_PANA105/BLACK</t>
  </si>
  <si>
    <t>900.0026.900</t>
  </si>
  <si>
    <t>900.0027.900</t>
  </si>
  <si>
    <t>900.0028.900</t>
  </si>
  <si>
    <t>900.0029.900</t>
  </si>
  <si>
    <t>900.0030.900</t>
  </si>
  <si>
    <t>900.0031.900</t>
  </si>
  <si>
    <t>910.1971.900</t>
  </si>
  <si>
    <t>SA752PU</t>
  </si>
  <si>
    <t>11H1000KUK</t>
  </si>
  <si>
    <t>11LR000BUK</t>
  </si>
  <si>
    <t>11RTZ9AXUK</t>
  </si>
  <si>
    <t>11RTZ9CEUK</t>
  </si>
  <si>
    <t>11S3000LUK</t>
  </si>
  <si>
    <t>12BS0005UK</t>
  </si>
  <si>
    <t>12BW0004UK</t>
  </si>
  <si>
    <t>12CN0002UK</t>
  </si>
  <si>
    <t>12QJ0004UK</t>
  </si>
  <si>
    <t>12QN0004UK</t>
  </si>
  <si>
    <t>40CLTSCAM1</t>
  </si>
  <si>
    <t>GB-MAPDRAW</t>
  </si>
  <si>
    <t>GB-STICKER-BLACK</t>
  </si>
  <si>
    <t>NFC-DEEP-50MM-MB</t>
  </si>
  <si>
    <t>GB-STICKER-WHITE</t>
  </si>
  <si>
    <t>IAD_CAR_PRE_0001-2</t>
  </si>
  <si>
    <t>XDS-2288</t>
  </si>
  <si>
    <t>PGM-003</t>
  </si>
  <si>
    <t>PSK-100</t>
  </si>
  <si>
    <t>WRP-1000-A V2</t>
  </si>
  <si>
    <t>WRP-1000-H V2</t>
  </si>
  <si>
    <t>WRP-1000-L V2</t>
  </si>
  <si>
    <t>XDS-1078-A12</t>
  </si>
  <si>
    <t>PANA105D</t>
  </si>
  <si>
    <t>Pana X 81 Touch</t>
  </si>
  <si>
    <t>VC-A51PW</t>
  </si>
  <si>
    <t>VC-A51PB</t>
  </si>
  <si>
    <t>VC-A61PW</t>
  </si>
  <si>
    <t>VC-A61PB</t>
  </si>
  <si>
    <t>VC-A71PW</t>
  </si>
  <si>
    <t>VC-A71PB</t>
  </si>
  <si>
    <t>VC-AC03W</t>
  </si>
  <si>
    <t>VC-B30UW</t>
  </si>
  <si>
    <t>VC-B30UB</t>
  </si>
  <si>
    <t>VC-R30W</t>
  </si>
  <si>
    <t>VC-R30B</t>
  </si>
  <si>
    <t>VC-TR40W</t>
  </si>
  <si>
    <t>VC-TR40B</t>
  </si>
  <si>
    <t>VC-TR60W</t>
  </si>
  <si>
    <t>VC-TR60B</t>
  </si>
  <si>
    <t>VC-WM12W</t>
  </si>
  <si>
    <t>VC-WM14W</t>
  </si>
  <si>
    <t>CHORUS-1</t>
  </si>
  <si>
    <t>CHORUS-3</t>
  </si>
  <si>
    <t>CHORUS-5</t>
  </si>
  <si>
    <t>CTI-NEXT-TDED-S10</t>
  </si>
  <si>
    <t>CTI-NEXT-MIC2-245G</t>
  </si>
  <si>
    <t>HDL310-B</t>
  </si>
  <si>
    <t>HDL200-B</t>
  </si>
  <si>
    <t>HDL200-W</t>
  </si>
  <si>
    <t>HDL300-B</t>
  </si>
  <si>
    <t>HDL300-W</t>
  </si>
  <si>
    <t>HDL310-W</t>
  </si>
  <si>
    <t>CP-PG1-LCS1</t>
  </si>
  <si>
    <t>CP-PG1-LCS2</t>
  </si>
  <si>
    <t>CP-PG1-LCS3</t>
  </si>
  <si>
    <t>CP-PG1-LCS4</t>
  </si>
  <si>
    <t>PG-T3S-Y01</t>
  </si>
  <si>
    <t>PG-T3S-Y02</t>
  </si>
  <si>
    <t>PG-T3S-Y03</t>
  </si>
  <si>
    <t>PG-SUP-CMS</t>
  </si>
  <si>
    <t>CP-PG3-003</t>
  </si>
  <si>
    <t>PT20X-4K-WH-G3</t>
  </si>
  <si>
    <t>HCM-1-WH</t>
  </si>
  <si>
    <t>HCM-1-BK</t>
  </si>
  <si>
    <t>HCM-2-WH</t>
  </si>
  <si>
    <t>HCM-2-BK</t>
  </si>
  <si>
    <t>PT12X-4K-GY-G3</t>
  </si>
  <si>
    <t>PT12X-4K-WH-G3</t>
  </si>
  <si>
    <t>PT12X-LINK-4K-GY</t>
  </si>
  <si>
    <t>PT12X-LINK-4K-WH</t>
  </si>
  <si>
    <t>PT12X-SE-GY-G3</t>
  </si>
  <si>
    <t>PT12X-SE-WH-G3</t>
  </si>
  <si>
    <t>PT20X-4K-GY-G3</t>
  </si>
  <si>
    <t>PT20X-LINK-4K-GY</t>
  </si>
  <si>
    <t>PT20X-LINK-4K-WH</t>
  </si>
  <si>
    <t>PT20X-SE-GY-G3</t>
  </si>
  <si>
    <t>PT20X-SE-WH-G3</t>
  </si>
  <si>
    <t>PT30X-4K-GY-G3</t>
  </si>
  <si>
    <t>PT30X-4K-WH-G3</t>
  </si>
  <si>
    <t>PT30X-LINK-4K-GY</t>
  </si>
  <si>
    <t>PT30X-LINK-4K-WH</t>
  </si>
  <si>
    <t>PT30X-SE-GY-G3</t>
  </si>
  <si>
    <t>PT30X-SE-WH-G3</t>
  </si>
  <si>
    <t>PT-CM-1-BK</t>
  </si>
  <si>
    <t>PT-CM-1-WH</t>
  </si>
  <si>
    <t>PT-CM-3-BK</t>
  </si>
  <si>
    <t>PT-CM-3-WH</t>
  </si>
  <si>
    <t>PT-WM-3-BK</t>
  </si>
  <si>
    <t>PT-WM-3-WH</t>
  </si>
  <si>
    <t>RAV-MSDL-4x2HU-Tx/Rx</t>
  </si>
  <si>
    <t>RAV-EX-UA100-Tx/Rx</t>
  </si>
  <si>
    <t>RAV-EX-HDBT-TRx</t>
  </si>
  <si>
    <t>RAV-CA-USB-C/AOC/10m-FF</t>
  </si>
  <si>
    <t>RAV-CA-USB-C/AOC/15m-FF</t>
  </si>
  <si>
    <t>K101-001-2</t>
  </si>
  <si>
    <t>HuMaN-ConfKIT-L</t>
  </si>
  <si>
    <t>HuMaN-ConfKIT-M</t>
  </si>
  <si>
    <t>HuMaN-ConfKIT-S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</si>
</sst>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quot;£&quot;#,##0;\-&quot;£&quot;#,##0"/>
    <numFmt numFmtId="165" formatCode="&quot;£&quot;#,##0;[Red]\-&quot;£&quot;#,##0"/>
    <numFmt numFmtId="166" formatCode="&quot;£&quot;#,##0.00;[Red]\-&quot;£&quot;#,##0.00"/>
    <numFmt numFmtId="167" formatCode="_-&quot;£&quot;* #,##0.00_-;\-&quot;£&quot;* #,##0.00_-;_-&quot;£&quot;* &quot;-&quot;??_-;_-@_-"/>
    <numFmt numFmtId="168" formatCode="_-* #,##0.00_-;\-* #,##0.00_-;_-* &quot;-&quot;??_-;_-@_-"/>
    <numFmt numFmtId="169" formatCode="&quot;£&quot;#,##0.00"/>
    <numFmt numFmtId="170" formatCode="0.0%"/>
    <numFmt numFmtId="171" formatCode="&quot;£&quot;#,##0"/>
    <numFmt numFmtId="172" formatCode="[$£-809]#,##0.00"/>
    <numFmt numFmtId="173" formatCode="_ &quot;€&quot;\ * #,##0.00_ ;_ &quot;€&quot;\ * \-#,##0.00_ ;_ &quot;€&quot;\ * &quot;-&quot;??_ ;_ @_ "/>
    <numFmt numFmtId="174" formatCode="_-[$£-809]* #,##0.00_-;\-[$£-809]* #,##0.00_-;_-[$£-809]* &quot;-&quot;??_-;_-@_-"/>
    <numFmt numFmtId="175" formatCode="&quot;€&quot;\ #,##0;&quot;€&quot;\ \-#,##0"/>
    <numFmt numFmtId="176" formatCode="[$£-809]#,##0"/>
    <numFmt numFmtId="177" formatCode="_-&quot;$&quot;* #,##0.00_-;\-&quot;$&quot;* #,##0.00_-;_-&quot;$&quot;* &quot;-&quot;??_-;_-@_-"/>
    <numFmt numFmtId="178" formatCode="&quot;£&quot;#,##0.0"/>
  </numFmts>
  <fonts count="8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
      <b/>
      <sz val="11"/>
      <color theme="0"/>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sz val="12"/>
      <color theme="0" tint="-0.499984740745262"/>
      <name val="Calibri"/>
      <family val="2"/>
      <scheme val="minor"/>
    </font>
    <font>
      <b/>
      <sz val="11"/>
      <name val="Calibri"/>
      <family val="2"/>
    </font>
    <font>
      <b/>
      <sz val="18"/>
      <color theme="1"/>
      <name val="Lato"/>
      <family val="2"/>
    </font>
    <font>
      <sz val="12"/>
      <color theme="1"/>
      <name val="Lato"/>
      <family val="2"/>
    </font>
    <font>
      <b/>
      <sz val="14"/>
      <color theme="1"/>
      <name val="Lato"/>
      <family val="2"/>
    </font>
    <font>
      <b/>
      <sz val="24"/>
      <color theme="1"/>
      <name val="Lato"/>
      <family val="2"/>
    </font>
    <font>
      <b/>
      <sz val="12"/>
      <color theme="1"/>
      <name val="Lato"/>
      <family val="2"/>
    </font>
    <font>
      <sz val="10"/>
      <color theme="1"/>
      <name val="Open \"/>
    </font>
    <font>
      <b/>
      <sz val="14"/>
      <color theme="1"/>
      <name val="Calibri"/>
      <family val="2"/>
      <scheme val="minor"/>
    </font>
    <font>
      <sz val="10"/>
      <color rgb="FF080707"/>
      <name val="Arial"/>
      <family val="2"/>
    </font>
    <font>
      <sz val="10"/>
      <color theme="1"/>
      <name val="Calibri"/>
      <family val="2"/>
      <scheme val="minor"/>
    </font>
    <font>
      <u/>
      <sz val="16"/>
      <color theme="10"/>
      <name val="Calibri"/>
      <family val="2"/>
      <scheme val="minor"/>
    </font>
    <font>
      <b/>
      <sz val="20"/>
      <color theme="0"/>
      <name val="Calibri"/>
      <family val="2"/>
    </font>
    <font>
      <b/>
      <sz val="18"/>
      <color theme="0"/>
      <name val="Calibri"/>
      <family val="2"/>
    </font>
    <font>
      <sz val="14"/>
      <color theme="0"/>
      <name val="Calibri"/>
      <family val="2"/>
      <scheme val="minor"/>
    </font>
    <font>
      <b/>
      <sz val="10"/>
      <color rgb="FF000000"/>
      <name val="Calibri"/>
      <family val="2"/>
      <scheme val="minor"/>
    </font>
    <font>
      <sz val="10"/>
      <color rgb="FF000000"/>
      <name val="Calibri"/>
      <family val="2"/>
      <scheme val="minor"/>
    </font>
    <font>
      <sz val="10"/>
      <color theme="1"/>
      <name val="Century Gothic"/>
      <family val="2"/>
    </font>
    <font>
      <b/>
      <sz val="16"/>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Lato"/>
      <family val="2"/>
    </font>
    <font>
      <sz val="11"/>
      <color theme="1"/>
      <name val="Lato"/>
      <family val="2"/>
    </font>
    <font>
      <b/>
      <sz val="16"/>
      <color theme="1"/>
      <name val="Lato"/>
      <family val="2"/>
    </font>
    <font>
      <b/>
      <u/>
      <sz val="12"/>
      <color theme="10"/>
      <name val="Lato"/>
      <family val="2"/>
    </font>
    <font>
      <b/>
      <sz val="26"/>
      <color theme="1"/>
      <name val="Lato"/>
      <family val="2"/>
    </font>
    <font>
      <u/>
      <sz val="26"/>
      <color theme="10"/>
      <name val="Lato"/>
      <family val="2"/>
    </font>
    <font>
      <sz val="11"/>
      <name val="Source Sans Pro"/>
      <family val="2"/>
    </font>
    <font>
      <b/>
      <sz val="14"/>
      <color theme="0"/>
      <name val="Calibri"/>
      <family val="2"/>
      <scheme val="minor"/>
    </font>
    <font>
      <b/>
      <sz val="14"/>
      <color theme="0"/>
      <name val="Source Sans Pro"/>
      <family val="2"/>
    </font>
    <font>
      <sz val="11"/>
      <name val="Calibri"/>
      <family val="2"/>
      <scheme val="minor"/>
    </font>
    <font>
      <sz val="11"/>
      <color theme="1"/>
      <name val="Source Sans Pro"/>
      <family val="2"/>
    </font>
    <font>
      <b/>
      <sz val="36"/>
      <color theme="1"/>
      <name val="Lato"/>
      <family val="2"/>
    </font>
    <font>
      <b/>
      <sz val="12"/>
      <color theme="1"/>
      <name val="Calibri"/>
      <family val="2"/>
    </font>
    <font>
      <b/>
      <i/>
      <sz val="11"/>
      <color rgb="FFFF0000"/>
      <name val="Calibri"/>
      <family val="2"/>
      <scheme val="minor"/>
    </font>
    <font>
      <b/>
      <i/>
      <sz val="11"/>
      <color theme="1"/>
      <name val="Calibri"/>
      <family val="2"/>
      <scheme val="minor"/>
    </font>
    <font>
      <sz val="10"/>
      <name val="Arial"/>
      <family val="2"/>
    </font>
    <font>
      <b/>
      <sz val="11"/>
      <color rgb="FFFFFFFF"/>
      <name val="Calibri"/>
      <family val="2"/>
      <scheme val="minor"/>
    </font>
    <font>
      <sz val="16"/>
      <color theme="1"/>
      <name val="Lato"/>
      <family val="2"/>
    </font>
    <font>
      <sz val="11"/>
      <color rgb="FFFF0000"/>
      <name val="Wingdings"/>
      <charset val="2"/>
    </font>
    <font>
      <sz val="11"/>
      <color rgb="FF92D050"/>
      <name val="Wingdings"/>
      <charset val="2"/>
    </font>
    <font>
      <sz val="11"/>
      <color rgb="FFFFC000"/>
      <name val="Wingdings"/>
      <charset val="2"/>
    </font>
    <font>
      <sz val="11"/>
      <color rgb="FFFFC000"/>
      <name val="Aptos Narrow"/>
      <family val="2"/>
    </font>
    <font>
      <u/>
      <sz val="11"/>
      <color rgb="FF000000"/>
      <name val="Calibri"/>
      <family val="2"/>
      <scheme val="minor"/>
    </font>
    <font>
      <sz val="10"/>
      <color rgb="FF7030A0"/>
      <name val="Open \"/>
    </font>
    <font>
      <sz val="11"/>
      <color rgb="FF7030A0"/>
      <name val="Calibri"/>
      <family val="2"/>
      <scheme val="minor"/>
    </font>
    <font>
      <sz val="10"/>
      <name val="Open \"/>
    </font>
    <font>
      <b/>
      <sz val="10"/>
      <color rgb="FFFF0000"/>
      <name val="Lato"/>
      <family val="2"/>
    </font>
    <font>
      <b/>
      <sz val="10"/>
      <color theme="1"/>
      <name val="Lato"/>
      <family val="2"/>
    </font>
    <font>
      <b/>
      <sz val="14"/>
      <name val="Calibri"/>
      <family val="2"/>
      <scheme val="minor"/>
    </font>
    <font>
      <sz val="11"/>
      <color rgb="FFFF0000"/>
      <name val="Calibri"/>
      <family val="2"/>
      <scheme val="minor"/>
    </font>
    <font>
      <b/>
      <sz val="14"/>
      <color rgb="FFFFFFFF"/>
      <name val="Calibri"/>
      <family val="2"/>
      <scheme val="minor"/>
    </font>
    <font>
      <sz val="20"/>
      <color theme="1"/>
      <name val="Calibri"/>
      <family val="2"/>
      <scheme val="minor"/>
    </font>
    <font>
      <sz val="20"/>
      <color indexed="8"/>
      <name val="Calibri"/>
      <family val="2"/>
      <scheme val="minor"/>
    </font>
    <font>
      <b/>
      <sz val="16"/>
      <color theme="0"/>
      <name val="Calibri"/>
      <family val="2"/>
    </font>
    <font>
      <b/>
      <sz val="16"/>
      <name val="Lato"/>
      <family val="2"/>
    </font>
    <font>
      <sz val="10"/>
      <color theme="1"/>
      <name val="OPEN"/>
    </font>
    <font>
      <sz val="11"/>
      <color theme="1"/>
      <name val="OPEN"/>
    </font>
    <font>
      <b/>
      <sz val="14"/>
      <color theme="1"/>
      <name val="OPEN"/>
    </font>
    <font>
      <sz val="10"/>
      <name val="OPEN"/>
    </font>
    <font>
      <sz val="10"/>
      <color rgb="FF080707"/>
      <name val="OPEN"/>
    </font>
    <font>
      <b/>
      <sz val="12"/>
      <color theme="0"/>
      <name val="Lato"/>
      <family val="2"/>
    </font>
    <font>
      <b/>
      <sz val="18"/>
      <name val="Calibri"/>
      <family val="2"/>
    </font>
    <font>
      <b/>
      <sz val="12"/>
      <color indexed="8"/>
      <name val="Lato"/>
      <family val="2"/>
    </font>
    <font>
      <b/>
      <sz val="16"/>
      <color indexed="8"/>
      <name val="Lato"/>
      <family val="2"/>
    </font>
    <font>
      <b/>
      <sz val="11"/>
      <color rgb="FFFF0000"/>
      <name val="Calibri"/>
      <family val="2"/>
      <scheme val="minor"/>
    </font>
    <font>
      <b/>
      <sz val="20"/>
      <color theme="1"/>
      <name val="Calibri"/>
      <family val="2"/>
      <scheme val="minor"/>
    </font>
    <font>
      <sz val="16"/>
      <color theme="1"/>
      <name val="Calibri"/>
      <family val="2"/>
      <scheme val="minor"/>
    </font>
    <font>
      <b/>
      <sz val="8"/>
      <color rgb="FF051319"/>
      <name val="Hanken Grotesk"/>
    </font>
  </fonts>
  <fills count="20">
    <fill>
      <patternFill patternType="none"/>
    </fill>
    <fill>
      <patternFill patternType="gray125"/>
    </fill>
    <fill>
      <patternFill patternType="solid">
        <fgColor rgb="FF7030A0"/>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50"/>
        <bgColor rgb="FF000000"/>
      </patternFill>
    </fill>
    <fill>
      <patternFill patternType="solid">
        <fgColor rgb="FF00B050"/>
        <bgColor indexed="64"/>
      </patternFill>
    </fill>
    <fill>
      <patternFill patternType="solid">
        <fgColor theme="4"/>
        <bgColor indexed="64"/>
      </patternFill>
    </fill>
    <fill>
      <patternFill patternType="solid">
        <fgColor theme="0" tint="-0.14999847407452621"/>
        <bgColor theme="0" tint="-0.14999847407452621"/>
      </patternFill>
    </fill>
    <fill>
      <patternFill patternType="solid">
        <fgColor rgb="FF7030A0"/>
        <bgColor rgb="FF000000"/>
      </patternFill>
    </fill>
    <fill>
      <patternFill patternType="solid">
        <fgColor rgb="FFFFFFFF"/>
        <bgColor rgb="FF000000"/>
      </patternFill>
    </fill>
    <fill>
      <patternFill patternType="solid">
        <fgColor theme="8" tint="0.39997558519241921"/>
        <bgColor rgb="FF000000"/>
      </patternFill>
    </fill>
    <fill>
      <patternFill patternType="solid">
        <fgColor theme="0"/>
        <bgColor rgb="FF000000"/>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9" fontId="1" fillId="0" borderId="0" applyFont="0" applyFill="0" applyBorder="0" applyAlignment="0" applyProtection="0"/>
    <xf numFmtId="0" fontId="7" fillId="0" borderId="0" applyNumberFormat="0" applyFill="0" applyBorder="0" applyAlignment="0" applyProtection="0"/>
    <xf numFmtId="168" fontId="1" fillId="0" borderId="0" applyFont="0" applyFill="0" applyBorder="0" applyAlignment="0" applyProtection="0"/>
    <xf numFmtId="0" fontId="9" fillId="0" borderId="0"/>
    <xf numFmtId="0" fontId="1" fillId="0" borderId="0"/>
    <xf numFmtId="0" fontId="9" fillId="0" borderId="0"/>
    <xf numFmtId="0" fontId="1" fillId="0" borderId="0"/>
    <xf numFmtId="167" fontId="9" fillId="0" borderId="0" applyFont="0" applyFill="0" applyBorder="0" applyAlignment="0" applyProtection="0"/>
    <xf numFmtId="173" fontId="1" fillId="0" borderId="0" applyFont="0" applyFill="0" applyBorder="0" applyAlignment="0" applyProtection="0"/>
    <xf numFmtId="167" fontId="1" fillId="0" borderId="0" applyFont="0" applyFill="0" applyBorder="0" applyAlignment="0" applyProtection="0"/>
    <xf numFmtId="176" fontId="48" fillId="0" borderId="0"/>
    <xf numFmtId="177" fontId="1" fillId="0" borderId="0" applyFont="0" applyFill="0" applyBorder="0" applyAlignment="0" applyProtection="0"/>
  </cellStyleXfs>
  <cellXfs count="637">
    <xf numFmtId="0" fontId="0" fillId="0" borderId="0" xfId="0"/>
    <xf numFmtId="0" fontId="3" fillId="2" borderId="1" xfId="0" applyFont="1" applyFill="1" applyBorder="1" applyAlignment="1">
      <alignment vertical="center"/>
    </xf>
    <xf numFmtId="0" fontId="0" fillId="0" borderId="0" xfId="0" applyAlignment="1">
      <alignment vertical="center"/>
    </xf>
    <xf numFmtId="0" fontId="2" fillId="0" borderId="0" xfId="0" applyFont="1"/>
    <xf numFmtId="169" fontId="0" fillId="0" borderId="0" xfId="0" applyNumberFormat="1"/>
    <xf numFmtId="0" fontId="0" fillId="0" borderId="0" xfId="0" applyAlignment="1">
      <alignment wrapText="1"/>
    </xf>
    <xf numFmtId="169" fontId="3" fillId="2" borderId="1" xfId="0" applyNumberFormat="1" applyFont="1" applyFill="1" applyBorder="1" applyAlignment="1">
      <alignment vertical="center"/>
    </xf>
    <xf numFmtId="0" fontId="3" fillId="2" borderId="3" xfId="0" applyFont="1" applyFill="1" applyBorder="1"/>
    <xf numFmtId="169" fontId="3" fillId="2" borderId="3" xfId="0" applyNumberFormat="1" applyFont="1" applyFill="1" applyBorder="1"/>
    <xf numFmtId="0" fontId="0" fillId="0" borderId="1" xfId="0" applyBorder="1" applyAlignment="1">
      <alignment horizontal="left" vertical="center" wrapText="1"/>
    </xf>
    <xf numFmtId="0" fontId="0" fillId="0" borderId="1" xfId="0" applyBorder="1" applyAlignment="1">
      <alignment vertical="center" wrapText="1"/>
    </xf>
    <xf numFmtId="0" fontId="3" fillId="2" borderId="3" xfId="0" applyFont="1" applyFill="1" applyBorder="1" applyAlignment="1">
      <alignment vertical="center"/>
    </xf>
    <xf numFmtId="169" fontId="3" fillId="2" borderId="3" xfId="0" applyNumberFormat="1" applyFont="1" applyFill="1" applyBorder="1" applyAlignment="1">
      <alignment vertical="center"/>
    </xf>
    <xf numFmtId="0" fontId="0" fillId="0" borderId="1" xfId="0" applyBorder="1" applyAlignment="1">
      <alignment vertical="center"/>
    </xf>
    <xf numFmtId="0" fontId="0" fillId="5" borderId="1" xfId="0" applyFill="1" applyBorder="1" applyAlignment="1">
      <alignment vertical="center" wrapText="1"/>
    </xf>
    <xf numFmtId="169" fontId="0" fillId="0" borderId="1" xfId="0" applyNumberFormat="1" applyBorder="1" applyAlignment="1">
      <alignment vertical="center" wrapText="1"/>
    </xf>
    <xf numFmtId="169" fontId="0" fillId="0" borderId="0" xfId="0" applyNumberFormat="1" applyAlignment="1">
      <alignment vertical="center"/>
    </xf>
    <xf numFmtId="169" fontId="3" fillId="2" borderId="0" xfId="0" applyNumberFormat="1" applyFont="1" applyFill="1"/>
    <xf numFmtId="0" fontId="7" fillId="0" borderId="1" xfId="2" applyBorder="1" applyAlignment="1">
      <alignment vertical="center" wrapText="1"/>
    </xf>
    <xf numFmtId="0" fontId="0" fillId="0" borderId="0" xfId="0"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3" fillId="2" borderId="3" xfId="0" applyFont="1" applyFill="1" applyBorder="1" applyAlignment="1">
      <alignment horizontal="right" vertical="center"/>
    </xf>
    <xf numFmtId="0" fontId="7" fillId="0" borderId="1" xfId="2"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5" xfId="0" applyBorder="1" applyAlignment="1">
      <alignment horizontal="left" vertical="center"/>
    </xf>
    <xf numFmtId="0" fontId="10" fillId="0" borderId="5" xfId="4" applyFont="1" applyBorder="1" applyAlignment="1">
      <alignment vertical="center"/>
    </xf>
    <xf numFmtId="0" fontId="10" fillId="0" borderId="5" xfId="4" applyFont="1" applyBorder="1" applyAlignment="1">
      <alignment horizontal="center" vertical="center"/>
    </xf>
    <xf numFmtId="0" fontId="3" fillId="6" borderId="1" xfId="0" applyFont="1" applyFill="1" applyBorder="1" applyAlignment="1">
      <alignment vertical="center"/>
    </xf>
    <xf numFmtId="0" fontId="3" fillId="6" borderId="1" xfId="0" applyFont="1" applyFill="1"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7" fillId="0" borderId="0" xfId="2" applyBorder="1" applyAlignment="1">
      <alignment horizontal="center" vertical="center" wrapText="1"/>
    </xf>
    <xf numFmtId="0" fontId="0" fillId="0" borderId="1" xfId="0" applyBorder="1" applyAlignment="1">
      <alignment horizontal="left"/>
    </xf>
    <xf numFmtId="0" fontId="0" fillId="7" borderId="1" xfId="0" applyFill="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3" fillId="2" borderId="3" xfId="0" applyFont="1" applyFill="1" applyBorder="1" applyAlignment="1">
      <alignment horizontal="center" vertical="center"/>
    </xf>
    <xf numFmtId="0" fontId="7" fillId="0" borderId="0" xfId="2" applyBorder="1" applyAlignment="1">
      <alignment vertical="center" wrapText="1"/>
    </xf>
    <xf numFmtId="0" fontId="0" fillId="0" borderId="0" xfId="0" applyAlignment="1">
      <alignment horizontal="right"/>
    </xf>
    <xf numFmtId="0" fontId="1" fillId="0" borderId="0" xfId="5" applyAlignment="1">
      <alignment vertical="center"/>
    </xf>
    <xf numFmtId="169" fontId="1" fillId="0" borderId="0" xfId="5" applyNumberFormat="1" applyAlignment="1">
      <alignment vertical="center"/>
    </xf>
    <xf numFmtId="169" fontId="1" fillId="0" borderId="2" xfId="5" applyNumberFormat="1" applyBorder="1" applyAlignment="1">
      <alignment vertical="center"/>
    </xf>
    <xf numFmtId="0" fontId="3" fillId="2" borderId="3" xfId="5" applyFont="1" applyFill="1" applyBorder="1" applyAlignment="1">
      <alignment vertical="center"/>
    </xf>
    <xf numFmtId="169" fontId="3" fillId="2" borderId="3" xfId="5" applyNumberFormat="1" applyFont="1" applyFill="1" applyBorder="1" applyAlignment="1">
      <alignment vertical="center"/>
    </xf>
    <xf numFmtId="1" fontId="1" fillId="0" borderId="1" xfId="6" applyNumberFormat="1" applyFont="1" applyBorder="1" applyAlignment="1">
      <alignment horizontal="left" vertical="center"/>
    </xf>
    <xf numFmtId="0" fontId="1" fillId="0" borderId="1" xfId="5" applyBorder="1" applyAlignment="1">
      <alignment vertical="center" wrapText="1"/>
    </xf>
    <xf numFmtId="171" fontId="1" fillId="3" borderId="1" xfId="5" applyNumberFormat="1" applyFill="1" applyBorder="1" applyAlignment="1">
      <alignment horizontal="center" vertical="center"/>
    </xf>
    <xf numFmtId="171" fontId="4" fillId="3" borderId="1" xfId="5" applyNumberFormat="1" applyFont="1" applyFill="1" applyBorder="1" applyAlignment="1">
      <alignment horizontal="center" vertical="center" wrapText="1"/>
    </xf>
    <xf numFmtId="0" fontId="1" fillId="0" borderId="0" xfId="5" applyAlignment="1">
      <alignment vertical="center" wrapText="1"/>
    </xf>
    <xf numFmtId="0" fontId="1" fillId="0" borderId="3" xfId="5" applyBorder="1" applyAlignment="1">
      <alignment vertical="center" wrapText="1"/>
    </xf>
    <xf numFmtId="0" fontId="1" fillId="0" borderId="3" xfId="7" applyBorder="1" applyAlignment="1">
      <alignment vertical="center" wrapText="1"/>
    </xf>
    <xf numFmtId="1" fontId="1" fillId="8" borderId="1" xfId="6" applyNumberFormat="1" applyFont="1" applyFill="1" applyBorder="1" applyAlignment="1">
      <alignment horizontal="left" vertical="center"/>
    </xf>
    <xf numFmtId="169" fontId="3" fillId="2" borderId="3" xfId="5" applyNumberFormat="1" applyFont="1" applyFill="1" applyBorder="1" applyAlignment="1">
      <alignment horizontal="center" vertical="center"/>
    </xf>
    <xf numFmtId="0" fontId="1" fillId="0" borderId="1" xfId="6" applyFont="1" applyBorder="1" applyAlignment="1">
      <alignment vertical="center"/>
    </xf>
    <xf numFmtId="0" fontId="1" fillId="0" borderId="1" xfId="6" applyFont="1" applyBorder="1" applyAlignment="1">
      <alignment vertical="center" wrapText="1"/>
    </xf>
    <xf numFmtId="1" fontId="1" fillId="0" borderId="0" xfId="6" applyNumberFormat="1" applyFont="1" applyAlignment="1">
      <alignment horizontal="left" vertical="center"/>
    </xf>
    <xf numFmtId="0" fontId="9" fillId="0" borderId="0" xfId="4" applyAlignment="1">
      <alignment vertical="center" wrapText="1"/>
    </xf>
    <xf numFmtId="0" fontId="9" fillId="0" borderId="0" xfId="4" applyAlignment="1">
      <alignment vertical="center"/>
    </xf>
    <xf numFmtId="0" fontId="1" fillId="0" borderId="1" xfId="4" applyFont="1" applyBorder="1" applyAlignment="1">
      <alignment vertical="center"/>
    </xf>
    <xf numFmtId="172" fontId="0" fillId="0" borderId="0" xfId="0" applyNumberFormat="1"/>
    <xf numFmtId="49" fontId="17" fillId="0" borderId="1" xfId="0" applyNumberFormat="1" applyFont="1" applyBorder="1" applyAlignment="1">
      <alignment vertical="center"/>
    </xf>
    <xf numFmtId="49" fontId="17" fillId="0" borderId="1" xfId="0" applyNumberFormat="1" applyFont="1" applyBorder="1" applyAlignment="1">
      <alignment horizontal="left" vertical="center"/>
    </xf>
    <xf numFmtId="169" fontId="17" fillId="3" borderId="1" xfId="9" applyNumberFormat="1" applyFont="1" applyFill="1" applyBorder="1" applyAlignment="1">
      <alignment vertical="center"/>
    </xf>
    <xf numFmtId="0" fontId="17" fillId="0" borderId="1" xfId="0" applyFont="1" applyBorder="1" applyAlignment="1">
      <alignment vertical="center"/>
    </xf>
    <xf numFmtId="49" fontId="17" fillId="0" borderId="1" xfId="9" applyNumberFormat="1" applyFont="1" applyBorder="1" applyAlignment="1">
      <alignment vertical="center"/>
    </xf>
    <xf numFmtId="169" fontId="17" fillId="3" borderId="1" xfId="0" applyNumberFormat="1" applyFont="1" applyFill="1" applyBorder="1" applyAlignment="1">
      <alignment vertical="center"/>
    </xf>
    <xf numFmtId="49" fontId="17" fillId="0" borderId="1" xfId="9" applyNumberFormat="1" applyFont="1" applyFill="1" applyBorder="1" applyAlignment="1">
      <alignment vertical="center"/>
    </xf>
    <xf numFmtId="0" fontId="0" fillId="0" borderId="1" xfId="0" applyBorder="1"/>
    <xf numFmtId="49" fontId="17" fillId="0" borderId="1" xfId="0" applyNumberFormat="1" applyFont="1" applyBorder="1" applyAlignment="1">
      <alignment vertical="center" wrapText="1"/>
    </xf>
    <xf numFmtId="0" fontId="20" fillId="0" borderId="1" xfId="0" applyFont="1" applyBorder="1" applyAlignment="1">
      <alignment vertical="center" wrapText="1"/>
    </xf>
    <xf numFmtId="0" fontId="3" fillId="2" borderId="3" xfId="0" applyFont="1" applyFill="1" applyBorder="1" applyAlignment="1">
      <alignment horizontal="center" vertical="center" wrapText="1"/>
    </xf>
    <xf numFmtId="0" fontId="7" fillId="0" borderId="1" xfId="2" applyBorder="1" applyAlignment="1">
      <alignment horizontal="center" vertical="center"/>
    </xf>
    <xf numFmtId="165" fontId="0" fillId="3" borderId="1" xfId="0" applyNumberFormat="1" applyFill="1" applyBorder="1" applyAlignment="1">
      <alignment horizontal="right" vertical="center" wrapText="1"/>
    </xf>
    <xf numFmtId="0" fontId="8" fillId="0" borderId="0" xfId="0" applyFont="1"/>
    <xf numFmtId="0" fontId="8" fillId="0" borderId="0" xfId="0" applyFont="1" applyAlignment="1">
      <alignment horizontal="center"/>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6" borderId="8" xfId="0" applyFont="1" applyFill="1" applyBorder="1" applyAlignment="1">
      <alignment vertical="center"/>
    </xf>
    <xf numFmtId="0" fontId="23" fillId="6" borderId="2" xfId="0" applyFont="1" applyFill="1" applyBorder="1" applyAlignment="1">
      <alignment vertical="center" wrapText="1"/>
    </xf>
    <xf numFmtId="0" fontId="23" fillId="6" borderId="2" xfId="0" applyFont="1" applyFill="1" applyBorder="1" applyAlignment="1">
      <alignment horizontal="center" vertical="center"/>
    </xf>
    <xf numFmtId="0" fontId="23" fillId="6" borderId="9"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7" fillId="0" borderId="1" xfId="2" applyBorder="1" applyAlignment="1">
      <alignment horizontal="center" wrapText="1"/>
    </xf>
    <xf numFmtId="171" fontId="0" fillId="3" borderId="1" xfId="0" applyNumberFormat="1" applyFill="1" applyBorder="1" applyAlignment="1">
      <alignment horizontal="center" vertical="center" wrapText="1"/>
    </xf>
    <xf numFmtId="0" fontId="0" fillId="0" borderId="8" xfId="0" applyBorder="1" applyAlignment="1">
      <alignment horizontal="center" vertical="center" wrapText="1"/>
    </xf>
    <xf numFmtId="0" fontId="7" fillId="0" borderId="2" xfId="2" applyBorder="1" applyAlignment="1">
      <alignment horizontal="center" vertical="center" wrapText="1"/>
    </xf>
    <xf numFmtId="0" fontId="22" fillId="2" borderId="1" xfId="0" applyFont="1" applyFill="1" applyBorder="1" applyAlignment="1">
      <alignment horizontal="center" vertical="center" textRotation="90" wrapText="1"/>
    </xf>
    <xf numFmtId="0" fontId="22" fillId="2" borderId="3" xfId="0" applyFont="1" applyFill="1" applyBorder="1" applyAlignment="1">
      <alignment horizontal="center" vertical="center" textRotation="90" wrapText="1"/>
    </xf>
    <xf numFmtId="0" fontId="23" fillId="6" borderId="8" xfId="0" applyFont="1" applyFill="1" applyBorder="1" applyAlignment="1">
      <alignment horizontal="left" vertical="center"/>
    </xf>
    <xf numFmtId="0" fontId="0" fillId="0" borderId="0" xfId="0" applyAlignment="1">
      <alignment horizontal="left"/>
    </xf>
    <xf numFmtId="171" fontId="0" fillId="0" borderId="0" xfId="0" applyNumberFormat="1" applyAlignment="1">
      <alignment horizontal="center"/>
    </xf>
    <xf numFmtId="0" fontId="0" fillId="0" borderId="1" xfId="0" applyBorder="1" applyAlignment="1">
      <alignment horizontal="left" wrapText="1"/>
    </xf>
    <xf numFmtId="0" fontId="0" fillId="9" borderId="0" xfId="0" applyFill="1"/>
    <xf numFmtId="0" fontId="24" fillId="10" borderId="0" xfId="0" applyFont="1" applyFill="1" applyAlignment="1">
      <alignment horizontal="center" wrapText="1"/>
    </xf>
    <xf numFmtId="165" fontId="24" fillId="10" borderId="0" xfId="0" applyNumberFormat="1" applyFont="1" applyFill="1" applyAlignment="1">
      <alignment horizontal="center" wrapText="1"/>
    </xf>
    <xf numFmtId="0" fontId="24" fillId="9" borderId="0" xfId="0" applyFont="1" applyFill="1"/>
    <xf numFmtId="0" fontId="25" fillId="9" borderId="1" xfId="0" applyFont="1" applyFill="1" applyBorder="1" applyAlignment="1">
      <alignment horizontal="left"/>
    </xf>
    <xf numFmtId="0" fontId="26" fillId="9" borderId="1" xfId="0" applyFont="1" applyFill="1" applyBorder="1" applyAlignment="1">
      <alignment horizontal="left"/>
    </xf>
    <xf numFmtId="0" fontId="27" fillId="9" borderId="0" xfId="0" applyFont="1" applyFill="1"/>
    <xf numFmtId="0" fontId="28" fillId="9" borderId="1" xfId="0" applyFont="1" applyFill="1" applyBorder="1" applyAlignment="1">
      <alignment horizontal="left"/>
    </xf>
    <xf numFmtId="0" fontId="20" fillId="9" borderId="1" xfId="0" applyFont="1" applyFill="1" applyBorder="1"/>
    <xf numFmtId="0" fontId="27" fillId="0" borderId="0" xfId="0" applyFont="1"/>
    <xf numFmtId="0" fontId="29" fillId="11" borderId="1" xfId="0" applyFont="1" applyFill="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xf>
    <xf numFmtId="0" fontId="32" fillId="0" borderId="1" xfId="0" applyFont="1" applyBorder="1" applyAlignment="1">
      <alignment horizontal="center" vertical="center"/>
    </xf>
    <xf numFmtId="167" fontId="0" fillId="0" borderId="1" xfId="10" applyFont="1" applyBorder="1" applyAlignment="1">
      <alignment horizontal="center"/>
    </xf>
    <xf numFmtId="0" fontId="31" fillId="0" borderId="8" xfId="0" applyFont="1" applyBorder="1" applyAlignment="1">
      <alignment horizontal="center" vertical="center"/>
    </xf>
    <xf numFmtId="0" fontId="32" fillId="0" borderId="2" xfId="0" applyFont="1" applyBorder="1" applyAlignment="1">
      <alignment horizontal="center"/>
    </xf>
    <xf numFmtId="0" fontId="2" fillId="0" borderId="0" xfId="0" applyFont="1" applyAlignment="1">
      <alignment horizontal="center"/>
    </xf>
    <xf numFmtId="171" fontId="0" fillId="0" borderId="2" xfId="0" applyNumberFormat="1" applyBorder="1" applyAlignment="1">
      <alignment vertical="center"/>
    </xf>
    <xf numFmtId="171" fontId="3" fillId="2" borderId="3" xfId="0" applyNumberFormat="1" applyFont="1" applyFill="1" applyBorder="1" applyAlignment="1">
      <alignment vertical="center"/>
    </xf>
    <xf numFmtId="49" fontId="0" fillId="0" borderId="1" xfId="0" applyNumberFormat="1" applyBorder="1" applyAlignment="1">
      <alignment horizontal="left" vertical="center" wrapText="1"/>
    </xf>
    <xf numFmtId="171" fontId="0" fillId="3" borderId="1" xfId="0" applyNumberFormat="1" applyFill="1" applyBorder="1" applyAlignment="1">
      <alignment vertical="center" wrapText="1"/>
    </xf>
    <xf numFmtId="171" fontId="4" fillId="3" borderId="1" xfId="0" applyNumberFormat="1" applyFont="1" applyFill="1" applyBorder="1" applyAlignment="1">
      <alignment vertical="center" wrapText="1"/>
    </xf>
    <xf numFmtId="49" fontId="0" fillId="0" borderId="1" xfId="3" applyNumberFormat="1" applyFont="1" applyFill="1" applyBorder="1" applyAlignment="1">
      <alignment horizontal="left" vertical="center" wrapText="1"/>
    </xf>
    <xf numFmtId="171" fontId="0" fillId="0" borderId="0" xfId="0" applyNumberFormat="1" applyAlignment="1">
      <alignment vertical="center"/>
    </xf>
    <xf numFmtId="49" fontId="1" fillId="0" borderId="1" xfId="4" applyNumberFormat="1" applyFont="1" applyBorder="1" applyAlignment="1">
      <alignment vertical="center"/>
    </xf>
    <xf numFmtId="0" fontId="32" fillId="0" borderId="1" xfId="0" applyFont="1" applyBorder="1" applyAlignment="1">
      <alignment vertical="center" wrapText="1"/>
    </xf>
    <xf numFmtId="171" fontId="0" fillId="3" borderId="1" xfId="0" applyNumberFormat="1" applyFill="1" applyBorder="1" applyAlignment="1">
      <alignment horizontal="center" vertical="center"/>
    </xf>
    <xf numFmtId="171" fontId="4" fillId="3" borderId="1" xfId="0" applyNumberFormat="1" applyFont="1" applyFill="1" applyBorder="1" applyAlignment="1">
      <alignment horizontal="center" vertical="center"/>
    </xf>
    <xf numFmtId="171" fontId="5" fillId="4" borderId="1" xfId="0" applyNumberFormat="1" applyFont="1" applyFill="1" applyBorder="1" applyAlignment="1">
      <alignment horizontal="center" vertical="center"/>
    </xf>
    <xf numFmtId="171" fontId="4" fillId="4" borderId="1" xfId="0" applyNumberFormat="1" applyFont="1" applyFill="1" applyBorder="1" applyAlignment="1">
      <alignment horizontal="center" vertical="center"/>
    </xf>
    <xf numFmtId="164" fontId="1" fillId="8" borderId="1" xfId="8" applyNumberFormat="1" applyFont="1" applyFill="1" applyBorder="1" applyAlignment="1">
      <alignment horizontal="center" vertical="center" wrapText="1"/>
    </xf>
    <xf numFmtId="0" fontId="39" fillId="0" borderId="0" xfId="0" applyFont="1" applyAlignment="1">
      <alignment horizontal="center" vertical="center"/>
    </xf>
    <xf numFmtId="0" fontId="39" fillId="0" borderId="0" xfId="0" applyFont="1" applyAlignment="1">
      <alignment vertical="center"/>
    </xf>
    <xf numFmtId="0" fontId="40" fillId="13" borderId="12" xfId="0" applyFont="1" applyFill="1" applyBorder="1" applyAlignment="1">
      <alignment horizontal="center" vertical="center" wrapText="1"/>
    </xf>
    <xf numFmtId="170" fontId="40" fillId="13" borderId="12" xfId="1" applyNumberFormat="1" applyFont="1" applyFill="1" applyBorder="1" applyAlignment="1">
      <alignment horizontal="center" vertical="center" wrapText="1"/>
    </xf>
    <xf numFmtId="174" fontId="40" fillId="13" borderId="12" xfId="0" applyNumberFormat="1" applyFont="1" applyFill="1" applyBorder="1" applyAlignment="1">
      <alignment horizontal="center" vertical="center" wrapText="1"/>
    </xf>
    <xf numFmtId="0" fontId="39" fillId="9" borderId="0" xfId="0" applyFont="1" applyFill="1" applyAlignment="1">
      <alignment vertical="center"/>
    </xf>
    <xf numFmtId="0" fontId="42" fillId="0" borderId="12" xfId="0" applyFont="1" applyBorder="1" applyAlignment="1">
      <alignment horizontal="left" vertical="center"/>
    </xf>
    <xf numFmtId="0" fontId="7" fillId="0" borderId="12" xfId="2" applyBorder="1" applyAlignment="1">
      <alignment horizontal="center" vertical="center"/>
    </xf>
    <xf numFmtId="2" fontId="42" fillId="0" borderId="12" xfId="2" applyNumberFormat="1" applyFont="1" applyFill="1" applyBorder="1" applyAlignment="1">
      <alignment horizontal="center" vertical="center"/>
    </xf>
    <xf numFmtId="167" fontId="42" fillId="0" borderId="12" xfId="0" applyNumberFormat="1" applyFont="1" applyBorder="1" applyAlignment="1">
      <alignment horizontal="center" vertical="center"/>
    </xf>
    <xf numFmtId="0" fontId="42" fillId="0" borderId="12" xfId="2" applyFont="1" applyFill="1" applyBorder="1" applyAlignment="1">
      <alignment horizontal="left" vertical="center"/>
    </xf>
    <xf numFmtId="0" fontId="7" fillId="0" borderId="12" xfId="2" applyFill="1" applyBorder="1" applyAlignment="1">
      <alignment horizontal="center" vertical="center"/>
    </xf>
    <xf numFmtId="0" fontId="42" fillId="9" borderId="12" xfId="0" applyFont="1" applyFill="1" applyBorder="1" applyAlignment="1">
      <alignment horizontal="left" vertical="center"/>
    </xf>
    <xf numFmtId="175" fontId="42" fillId="0" borderId="12" xfId="0" applyNumberFormat="1" applyFont="1" applyBorder="1" applyAlignment="1">
      <alignment horizontal="center" vertical="center"/>
    </xf>
    <xf numFmtId="0" fontId="42" fillId="0" borderId="12" xfId="2" applyFont="1" applyFill="1" applyBorder="1" applyAlignment="1">
      <alignment horizontal="center" vertical="center"/>
    </xf>
    <xf numFmtId="0" fontId="43" fillId="0" borderId="0" xfId="0" applyFont="1"/>
    <xf numFmtId="0" fontId="40" fillId="13" borderId="13" xfId="0" applyFont="1" applyFill="1" applyBorder="1" applyAlignment="1">
      <alignment vertical="center" wrapText="1"/>
    </xf>
    <xf numFmtId="0" fontId="40" fillId="13" borderId="14" xfId="0" applyFont="1" applyFill="1" applyBorder="1" applyAlignment="1">
      <alignment vertical="center" wrapText="1"/>
    </xf>
    <xf numFmtId="0" fontId="40" fillId="13" borderId="14" xfId="0" applyFont="1" applyFill="1" applyBorder="1" applyAlignment="1">
      <alignment horizontal="center" vertical="center" wrapText="1"/>
    </xf>
    <xf numFmtId="0" fontId="42" fillId="0" borderId="12" xfId="0" applyFont="1" applyBorder="1" applyAlignment="1">
      <alignment horizontal="center" vertical="center"/>
    </xf>
    <xf numFmtId="0" fontId="39" fillId="0" borderId="0" xfId="0" applyFont="1" applyAlignment="1">
      <alignment horizontal="left" vertical="center"/>
    </xf>
    <xf numFmtId="0" fontId="0" fillId="0" borderId="0" xfId="0" applyAlignment="1">
      <alignment horizontal="center" wrapText="1"/>
    </xf>
    <xf numFmtId="0" fontId="15" fillId="9" borderId="0" xfId="0" applyFont="1" applyFill="1" applyAlignment="1">
      <alignment horizontal="left" vertical="center"/>
    </xf>
    <xf numFmtId="0" fontId="13" fillId="9" borderId="0" xfId="0" applyFont="1" applyFill="1" applyAlignment="1">
      <alignment vertical="center"/>
    </xf>
    <xf numFmtId="169" fontId="0" fillId="9" borderId="0" xfId="0" applyNumberFormat="1" applyFill="1" applyAlignment="1">
      <alignment vertical="center"/>
    </xf>
    <xf numFmtId="169" fontId="14" fillId="9" borderId="0" xfId="0" applyNumberFormat="1" applyFont="1" applyFill="1" applyAlignment="1">
      <alignment horizontal="left" vertical="center"/>
    </xf>
    <xf numFmtId="0" fontId="0" fillId="9" borderId="0" xfId="0" applyFill="1" applyAlignment="1">
      <alignment vertical="center"/>
    </xf>
    <xf numFmtId="172" fontId="14" fillId="9" borderId="0" xfId="0" applyNumberFormat="1" applyFont="1" applyFill="1" applyAlignment="1">
      <alignment horizontal="left" vertical="center"/>
    </xf>
    <xf numFmtId="0" fontId="0" fillId="9" borderId="0" xfId="0" applyFill="1" applyAlignment="1">
      <alignment horizontal="right"/>
    </xf>
    <xf numFmtId="0" fontId="34" fillId="0" borderId="0" xfId="0" applyFont="1" applyAlignment="1">
      <alignment horizontal="center"/>
    </xf>
    <xf numFmtId="49" fontId="0" fillId="0" borderId="0" xfId="0" applyNumberFormat="1" applyAlignment="1">
      <alignment wrapText="1"/>
    </xf>
    <xf numFmtId="0" fontId="2" fillId="0" borderId="0" xfId="0" applyFont="1" applyAlignment="1">
      <alignment vertical="center"/>
    </xf>
    <xf numFmtId="0" fontId="0" fillId="0" borderId="0" xfId="0" applyAlignment="1">
      <alignment horizontal="center" vertical="center" wrapText="1"/>
    </xf>
    <xf numFmtId="0" fontId="3" fillId="2" borderId="7" xfId="0" applyFont="1" applyFill="1" applyBorder="1" applyAlignment="1">
      <alignment vertical="center"/>
    </xf>
    <xf numFmtId="169" fontId="0" fillId="0" borderId="1" xfId="0" applyNumberFormat="1" applyBorder="1" applyAlignment="1">
      <alignment vertical="center"/>
    </xf>
    <xf numFmtId="169" fontId="0" fillId="3" borderId="1" xfId="0" applyNumberFormat="1" applyFill="1" applyBorder="1" applyAlignment="1">
      <alignment vertical="center" wrapText="1"/>
    </xf>
    <xf numFmtId="0" fontId="1" fillId="8" borderId="1" xfId="7" applyFill="1" applyBorder="1" applyAlignment="1">
      <alignment vertical="center" wrapText="1"/>
    </xf>
    <xf numFmtId="0" fontId="37" fillId="0" borderId="0" xfId="0" applyFont="1" applyAlignment="1">
      <alignment vertical="center"/>
    </xf>
    <xf numFmtId="0" fontId="35" fillId="0" borderId="0" xfId="4" applyFont="1"/>
    <xf numFmtId="0" fontId="35" fillId="0" borderId="0" xfId="0" applyFont="1"/>
    <xf numFmtId="0" fontId="21" fillId="0" borderId="0" xfId="2" applyFont="1" applyAlignment="1">
      <alignment horizontal="left"/>
    </xf>
    <xf numFmtId="0" fontId="30" fillId="12" borderId="11" xfId="0" applyFont="1" applyFill="1" applyBorder="1" applyAlignment="1">
      <alignment vertical="center"/>
    </xf>
    <xf numFmtId="0" fontId="30" fillId="12" borderId="0" xfId="0" applyFont="1" applyFill="1" applyAlignment="1">
      <alignment vertical="center"/>
    </xf>
    <xf numFmtId="0" fontId="23" fillId="6" borderId="2" xfId="0" applyFont="1" applyFill="1" applyBorder="1" applyAlignment="1">
      <alignment vertical="center"/>
    </xf>
    <xf numFmtId="0" fontId="23" fillId="6" borderId="15" xfId="0" applyFont="1" applyFill="1" applyBorder="1" applyAlignment="1">
      <alignment vertical="center" wrapText="1"/>
    </xf>
    <xf numFmtId="0" fontId="23" fillId="6" borderId="4" xfId="0" applyFont="1" applyFill="1" applyBorder="1" applyAlignment="1">
      <alignment vertical="center" wrapText="1"/>
    </xf>
    <xf numFmtId="0" fontId="23" fillId="6" borderId="11" xfId="0" applyFont="1" applyFill="1" applyBorder="1" applyAlignment="1">
      <alignment vertical="center"/>
    </xf>
    <xf numFmtId="0" fontId="23" fillId="6" borderId="0" xfId="0" applyFont="1" applyFill="1" applyAlignment="1">
      <alignment vertical="center"/>
    </xf>
    <xf numFmtId="16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xf>
    <xf numFmtId="169" fontId="3" fillId="2" borderId="1" xfId="5" applyNumberFormat="1" applyFont="1" applyFill="1" applyBorder="1" applyAlignment="1">
      <alignment horizontal="center" vertical="center"/>
    </xf>
    <xf numFmtId="0" fontId="3" fillId="2" borderId="1" xfId="4" applyFont="1" applyFill="1" applyBorder="1" applyAlignment="1">
      <alignment horizontal="center" vertical="center" wrapText="1"/>
    </xf>
    <xf numFmtId="171" fontId="0" fillId="3" borderId="9" xfId="0" applyNumberFormat="1" applyFill="1" applyBorder="1" applyAlignment="1">
      <alignment horizontal="center" vertical="center" wrapText="1"/>
    </xf>
    <xf numFmtId="0" fontId="6" fillId="7" borderId="8" xfId="0" applyFont="1" applyFill="1" applyBorder="1" applyAlignment="1">
      <alignment vertical="center"/>
    </xf>
    <xf numFmtId="0" fontId="32" fillId="0" borderId="0" xfId="0" applyFont="1"/>
    <xf numFmtId="0" fontId="49" fillId="15" borderId="3" xfId="0" applyFont="1" applyFill="1" applyBorder="1"/>
    <xf numFmtId="0" fontId="32" fillId="16" borderId="1" xfId="0" applyFont="1" applyFill="1" applyBorder="1" applyAlignment="1">
      <alignment horizontal="left" vertical="center" wrapText="1"/>
    </xf>
    <xf numFmtId="0" fontId="32" fillId="0" borderId="1" xfId="0" applyFont="1" applyBorder="1" applyAlignment="1">
      <alignment horizontal="left" vertical="center" wrapText="1"/>
    </xf>
    <xf numFmtId="0" fontId="49" fillId="15" borderId="1" xfId="0" applyFont="1" applyFill="1" applyBorder="1" applyAlignment="1">
      <alignment horizontal="center" vertical="center" wrapText="1"/>
    </xf>
    <xf numFmtId="165" fontId="0" fillId="3" borderId="1" xfId="0" applyNumberFormat="1" applyFill="1" applyBorder="1" applyAlignment="1">
      <alignment horizontal="center" vertical="center" wrapText="1"/>
    </xf>
    <xf numFmtId="165" fontId="32" fillId="0" borderId="1" xfId="0" applyNumberFormat="1" applyFont="1" applyBorder="1" applyAlignment="1">
      <alignment horizontal="center" vertical="center"/>
    </xf>
    <xf numFmtId="0" fontId="32" fillId="0" borderId="0" xfId="0" applyFont="1" applyAlignment="1">
      <alignment horizontal="center"/>
    </xf>
    <xf numFmtId="0" fontId="49" fillId="15" borderId="3" xfId="0" applyFont="1" applyFill="1" applyBorder="1" applyAlignment="1">
      <alignment horizontal="center"/>
    </xf>
    <xf numFmtId="17" fontId="15" fillId="9" borderId="0" xfId="4" applyNumberFormat="1" applyFont="1" applyFill="1" applyAlignment="1">
      <alignment horizontal="center" vertical="top"/>
    </xf>
    <xf numFmtId="17" fontId="15" fillId="9" borderId="0" xfId="4" applyNumberFormat="1" applyFont="1" applyFill="1" applyAlignment="1">
      <alignment vertical="top"/>
    </xf>
    <xf numFmtId="17" fontId="15" fillId="9" borderId="0" xfId="4" applyNumberFormat="1" applyFont="1" applyFill="1" applyAlignment="1">
      <alignment vertical="center" wrapText="1"/>
    </xf>
    <xf numFmtId="0" fontId="50" fillId="0" borderId="0" xfId="4" applyFont="1"/>
    <xf numFmtId="0" fontId="0" fillId="0" borderId="19" xfId="0" applyBorder="1" applyAlignment="1">
      <alignment horizontal="center"/>
    </xf>
    <xf numFmtId="0" fontId="0" fillId="0" borderId="20" xfId="0"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1" fillId="0" borderId="19" xfId="0" applyFont="1" applyBorder="1" applyAlignment="1">
      <alignment horizontal="center"/>
    </xf>
    <xf numFmtId="0" fontId="52" fillId="0" borderId="1" xfId="0" applyFont="1" applyBorder="1" applyAlignment="1">
      <alignment horizontal="center"/>
    </xf>
    <xf numFmtId="0" fontId="52" fillId="0" borderId="20" xfId="0" applyFont="1" applyBorder="1" applyAlignment="1">
      <alignment horizontal="center"/>
    </xf>
    <xf numFmtId="0" fontId="52" fillId="0" borderId="19" xfId="0" applyFont="1" applyBorder="1" applyAlignment="1">
      <alignment horizontal="center"/>
    </xf>
    <xf numFmtId="0" fontId="51" fillId="0" borderId="21" xfId="0" applyFont="1" applyBorder="1" applyAlignment="1">
      <alignment horizontal="center"/>
    </xf>
    <xf numFmtId="0" fontId="51" fillId="0" borderId="1" xfId="0" applyFont="1" applyBorder="1" applyAlignment="1">
      <alignment horizontal="center"/>
    </xf>
    <xf numFmtId="49" fontId="0" fillId="0" borderId="0" xfId="0" applyNumberFormat="1"/>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xf numFmtId="0" fontId="0" fillId="0" borderId="20" xfId="0" applyBorder="1"/>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xf>
    <xf numFmtId="0" fontId="0" fillId="0" borderId="23" xfId="0" applyBorder="1" applyAlignment="1">
      <alignment horizontal="center"/>
    </xf>
    <xf numFmtId="0" fontId="0" fillId="0" borderId="6" xfId="0" applyBorder="1" applyAlignment="1">
      <alignment horizontal="center"/>
    </xf>
    <xf numFmtId="0" fontId="0" fillId="0" borderId="24" xfId="0" applyBorder="1" applyAlignment="1">
      <alignment horizontal="center"/>
    </xf>
    <xf numFmtId="0" fontId="53" fillId="0" borderId="19" xfId="0" applyFont="1" applyBorder="1" applyAlignment="1">
      <alignment horizontal="center"/>
    </xf>
    <xf numFmtId="0" fontId="53" fillId="0" borderId="1" xfId="0" applyFont="1" applyBorder="1" applyAlignment="1">
      <alignment horizontal="center"/>
    </xf>
    <xf numFmtId="0" fontId="53" fillId="0" borderId="20" xfId="0" applyFont="1" applyBorder="1" applyAlignment="1">
      <alignment horizontal="center"/>
    </xf>
    <xf numFmtId="0" fontId="53" fillId="0" borderId="0" xfId="0" applyFont="1" applyAlignment="1">
      <alignment horizontal="center"/>
    </xf>
    <xf numFmtId="0" fontId="49" fillId="15" borderId="7" xfId="0" applyFont="1" applyFill="1" applyBorder="1" applyAlignment="1">
      <alignment horizontal="center" vertical="center" wrapText="1"/>
    </xf>
    <xf numFmtId="0" fontId="49" fillId="17" borderId="3" xfId="0" applyFont="1" applyFill="1" applyBorder="1"/>
    <xf numFmtId="0" fontId="49" fillId="17" borderId="1" xfId="0" applyFont="1" applyFill="1" applyBorder="1"/>
    <xf numFmtId="49" fontId="32" fillId="16" borderId="1" xfId="0" applyNumberFormat="1" applyFont="1" applyFill="1" applyBorder="1" applyAlignment="1">
      <alignment horizontal="left" vertical="center" wrapText="1"/>
    </xf>
    <xf numFmtId="0" fontId="32" fillId="18" borderId="1" xfId="0" applyFont="1" applyFill="1" applyBorder="1" applyAlignment="1">
      <alignment horizontal="left" vertical="center" wrapText="1"/>
    </xf>
    <xf numFmtId="0" fontId="32" fillId="9" borderId="1" xfId="0" applyFont="1" applyFill="1" applyBorder="1" applyAlignment="1">
      <alignment vertical="center" wrapText="1"/>
    </xf>
    <xf numFmtId="0" fontId="32" fillId="0" borderId="1" xfId="0" applyFont="1" applyBorder="1" applyAlignment="1">
      <alignment horizontal="center" vertical="center" wrapText="1"/>
    </xf>
    <xf numFmtId="169" fontId="56" fillId="3" borderId="1" xfId="0" applyNumberFormat="1" applyFont="1" applyFill="1" applyBorder="1" applyAlignment="1">
      <alignment vertical="center"/>
    </xf>
    <xf numFmtId="0" fontId="57" fillId="0" borderId="0" xfId="0" applyFont="1" applyAlignment="1">
      <alignment horizontal="left" vertical="center"/>
    </xf>
    <xf numFmtId="0" fontId="0" fillId="0" borderId="0" xfId="5" applyFont="1" applyAlignment="1">
      <alignment vertical="center"/>
    </xf>
    <xf numFmtId="0" fontId="3" fillId="2" borderId="11" xfId="0" applyFont="1" applyFill="1" applyBorder="1" applyAlignment="1">
      <alignment vertical="center"/>
    </xf>
    <xf numFmtId="0" fontId="3" fillId="9" borderId="0" xfId="4" applyFont="1" applyFill="1" applyAlignment="1">
      <alignment horizontal="center" vertical="center" wrapText="1"/>
    </xf>
    <xf numFmtId="0" fontId="9" fillId="9" borderId="0" xfId="4" applyFill="1" applyAlignment="1">
      <alignment vertical="center"/>
    </xf>
    <xf numFmtId="0" fontId="1" fillId="9" borderId="0" xfId="6" applyFont="1" applyFill="1" applyAlignment="1">
      <alignment vertical="center" wrapText="1"/>
    </xf>
    <xf numFmtId="169" fontId="0" fillId="3" borderId="1" xfId="0" applyNumberFormat="1" applyFill="1" applyBorder="1"/>
    <xf numFmtId="169" fontId="0" fillId="3" borderId="8" xfId="0" applyNumberFormat="1" applyFill="1" applyBorder="1"/>
    <xf numFmtId="0" fontId="0" fillId="0" borderId="3" xfId="5" applyFont="1" applyBorder="1" applyAlignment="1">
      <alignment vertical="center" wrapText="1"/>
    </xf>
    <xf numFmtId="0" fontId="26" fillId="9" borderId="0" xfId="0" applyFont="1" applyFill="1" applyAlignment="1">
      <alignment horizontal="left"/>
    </xf>
    <xf numFmtId="0" fontId="7" fillId="9" borderId="1" xfId="2" applyFill="1" applyBorder="1" applyAlignment="1">
      <alignment horizontal="left"/>
    </xf>
    <xf numFmtId="0" fontId="25" fillId="0" borderId="1" xfId="0" applyFont="1" applyBorder="1" applyAlignment="1">
      <alignment horizontal="left"/>
    </xf>
    <xf numFmtId="0" fontId="26" fillId="0" borderId="1" xfId="0" applyFont="1" applyBorder="1" applyAlignment="1">
      <alignment horizontal="left"/>
    </xf>
    <xf numFmtId="0" fontId="26" fillId="9" borderId="1" xfId="0" applyFont="1" applyFill="1" applyBorder="1" applyAlignment="1">
      <alignment horizontal="left" wrapText="1"/>
    </xf>
    <xf numFmtId="0" fontId="7" fillId="9" borderId="1" xfId="2" applyFill="1" applyBorder="1"/>
    <xf numFmtId="0" fontId="35" fillId="9" borderId="0" xfId="4" applyFont="1" applyFill="1"/>
    <xf numFmtId="0" fontId="59" fillId="9" borderId="0" xfId="4" applyFont="1" applyFill="1" applyAlignment="1">
      <alignment horizontal="center" vertical="center" wrapText="1"/>
    </xf>
    <xf numFmtId="0" fontId="0" fillId="9" borderId="0" xfId="0" applyFill="1" applyAlignment="1">
      <alignment horizontal="left" vertical="center"/>
    </xf>
    <xf numFmtId="0" fontId="12" fillId="0" borderId="28" xfId="0" applyFont="1" applyBorder="1" applyAlignment="1">
      <alignment horizontal="left" vertical="center"/>
    </xf>
    <xf numFmtId="49" fontId="17" fillId="0" borderId="29" xfId="0" applyNumberFormat="1" applyFont="1" applyBorder="1" applyAlignment="1">
      <alignment horizontal="left" vertical="center"/>
    </xf>
    <xf numFmtId="49" fontId="17" fillId="9" borderId="29" xfId="9" applyNumberFormat="1" applyFont="1" applyFill="1" applyBorder="1" applyAlignment="1">
      <alignment vertical="center"/>
    </xf>
    <xf numFmtId="49" fontId="17" fillId="9" borderId="29" xfId="0" applyNumberFormat="1" applyFont="1" applyFill="1" applyBorder="1" applyAlignment="1">
      <alignment vertical="center"/>
    </xf>
    <xf numFmtId="169" fontId="17" fillId="9" borderId="29" xfId="0" applyNumberFormat="1" applyFont="1" applyFill="1" applyBorder="1" applyAlignment="1">
      <alignment vertical="center"/>
    </xf>
    <xf numFmtId="172" fontId="17" fillId="9" borderId="29" xfId="9" applyNumberFormat="1" applyFont="1" applyFill="1" applyBorder="1" applyAlignment="1">
      <alignment horizontal="right" vertical="center"/>
    </xf>
    <xf numFmtId="0" fontId="17" fillId="9" borderId="29" xfId="9" applyNumberFormat="1" applyFont="1" applyFill="1" applyBorder="1" applyAlignment="1">
      <alignment horizontal="right" vertical="center"/>
    </xf>
    <xf numFmtId="0" fontId="0" fillId="9" borderId="29" xfId="0" applyFill="1" applyBorder="1" applyAlignment="1">
      <alignment horizontal="right" vertical="center"/>
    </xf>
    <xf numFmtId="169" fontId="17" fillId="9" borderId="30" xfId="9" applyNumberFormat="1" applyFont="1" applyFill="1" applyBorder="1" applyAlignment="1">
      <alignment horizontal="right" vertical="center"/>
    </xf>
    <xf numFmtId="49" fontId="17" fillId="8" borderId="19" xfId="0" applyNumberFormat="1" applyFont="1" applyFill="1" applyBorder="1" applyAlignment="1">
      <alignment vertical="center"/>
    </xf>
    <xf numFmtId="49" fontId="17" fillId="8" borderId="1" xfId="0" applyNumberFormat="1" applyFont="1" applyFill="1" applyBorder="1" applyAlignment="1">
      <alignment horizontal="left" vertical="center"/>
    </xf>
    <xf numFmtId="49" fontId="17" fillId="8" borderId="1" xfId="0" applyNumberFormat="1" applyFont="1" applyFill="1" applyBorder="1" applyAlignment="1">
      <alignment vertical="center"/>
    </xf>
    <xf numFmtId="169" fontId="17" fillId="8" borderId="1" xfId="9" applyNumberFormat="1" applyFont="1" applyFill="1" applyBorder="1" applyAlignment="1">
      <alignment horizontal="right" vertical="center"/>
    </xf>
    <xf numFmtId="169" fontId="17" fillId="8" borderId="1" xfId="1" applyNumberFormat="1" applyFont="1" applyFill="1" applyBorder="1" applyAlignment="1">
      <alignment horizontal="right" vertical="center"/>
    </xf>
    <xf numFmtId="169" fontId="0" fillId="8" borderId="1" xfId="0" applyNumberFormat="1" applyFill="1" applyBorder="1" applyAlignment="1">
      <alignment horizontal="right" vertical="center"/>
    </xf>
    <xf numFmtId="169" fontId="17" fillId="8" borderId="20" xfId="9" applyNumberFormat="1" applyFont="1" applyFill="1" applyBorder="1" applyAlignment="1">
      <alignment horizontal="right" vertical="center"/>
    </xf>
    <xf numFmtId="49" fontId="17" fillId="0" borderId="19" xfId="0" applyNumberFormat="1" applyFont="1" applyBorder="1" applyAlignment="1">
      <alignment vertical="center"/>
    </xf>
    <xf numFmtId="169" fontId="17" fillId="9" borderId="1" xfId="9" applyNumberFormat="1" applyFont="1" applyFill="1" applyBorder="1" applyAlignment="1">
      <alignment horizontal="right" vertical="center"/>
    </xf>
    <xf numFmtId="169" fontId="17" fillId="9" borderId="1" xfId="1" applyNumberFormat="1" applyFont="1" applyFill="1" applyBorder="1" applyAlignment="1">
      <alignment horizontal="right" vertical="center"/>
    </xf>
    <xf numFmtId="169" fontId="0" fillId="9" borderId="1" xfId="0" applyNumberFormat="1" applyFill="1" applyBorder="1" applyAlignment="1">
      <alignment horizontal="right" vertical="center"/>
    </xf>
    <xf numFmtId="169" fontId="17" fillId="9" borderId="20" xfId="9" applyNumberFormat="1" applyFont="1" applyFill="1" applyBorder="1" applyAlignment="1">
      <alignment horizontal="right" vertical="center"/>
    </xf>
    <xf numFmtId="0" fontId="17" fillId="8" borderId="19" xfId="0" applyFont="1" applyFill="1" applyBorder="1" applyAlignment="1">
      <alignment vertical="center"/>
    </xf>
    <xf numFmtId="0" fontId="17" fillId="8" borderId="1" xfId="0" applyFont="1" applyFill="1" applyBorder="1" applyAlignment="1">
      <alignment vertical="center"/>
    </xf>
    <xf numFmtId="0" fontId="17" fillId="0" borderId="19" xfId="0" applyFont="1" applyBorder="1" applyAlignment="1">
      <alignment vertical="center"/>
    </xf>
    <xf numFmtId="49" fontId="17" fillId="9" borderId="31" xfId="0" applyNumberFormat="1" applyFont="1" applyFill="1" applyBorder="1" applyAlignment="1">
      <alignment vertical="center"/>
    </xf>
    <xf numFmtId="49" fontId="17" fillId="9" borderId="32" xfId="0" applyNumberFormat="1" applyFont="1" applyFill="1" applyBorder="1" applyAlignment="1">
      <alignment horizontal="left" vertical="center"/>
    </xf>
    <xf numFmtId="49" fontId="17" fillId="9" borderId="32" xfId="0" applyNumberFormat="1" applyFont="1" applyFill="1" applyBorder="1" applyAlignment="1">
      <alignment vertical="center"/>
    </xf>
    <xf numFmtId="169" fontId="17" fillId="3" borderId="32" xfId="9" applyNumberFormat="1" applyFont="1" applyFill="1" applyBorder="1" applyAlignment="1">
      <alignment horizontal="right" vertical="center"/>
    </xf>
    <xf numFmtId="172" fontId="17" fillId="9" borderId="32" xfId="9" applyNumberFormat="1" applyFont="1" applyFill="1" applyBorder="1" applyAlignment="1">
      <alignment horizontal="right" vertical="center"/>
    </xf>
    <xf numFmtId="169" fontId="17" fillId="9" borderId="32" xfId="1" applyNumberFormat="1" applyFont="1" applyFill="1" applyBorder="1" applyAlignment="1">
      <alignment horizontal="right" vertical="center"/>
    </xf>
    <xf numFmtId="169" fontId="0" fillId="9" borderId="32" xfId="0" applyNumberFormat="1" applyFill="1" applyBorder="1" applyAlignment="1">
      <alignment horizontal="right" vertical="center"/>
    </xf>
    <xf numFmtId="169" fontId="17" fillId="9" borderId="33" xfId="9" applyNumberFormat="1" applyFont="1" applyFill="1" applyBorder="1" applyAlignment="1">
      <alignment horizontal="right" vertical="center"/>
    </xf>
    <xf numFmtId="49" fontId="17" fillId="9" borderId="0" xfId="0" applyNumberFormat="1" applyFont="1" applyFill="1" applyAlignment="1">
      <alignment vertical="center"/>
    </xf>
    <xf numFmtId="49" fontId="17" fillId="9" borderId="0" xfId="0" applyNumberFormat="1" applyFont="1" applyFill="1" applyAlignment="1">
      <alignment horizontal="left" vertical="center"/>
    </xf>
    <xf numFmtId="0" fontId="17" fillId="9" borderId="0" xfId="0" applyFont="1" applyFill="1" applyAlignment="1">
      <alignment vertical="center"/>
    </xf>
    <xf numFmtId="169" fontId="17" fillId="9" borderId="0" xfId="9" applyNumberFormat="1" applyFont="1" applyFill="1" applyBorder="1" applyAlignment="1">
      <alignment vertical="center"/>
    </xf>
    <xf numFmtId="172" fontId="17" fillId="9" borderId="0" xfId="9" applyNumberFormat="1" applyFont="1" applyFill="1" applyBorder="1" applyAlignment="1">
      <alignment horizontal="right" vertical="center"/>
    </xf>
    <xf numFmtId="169" fontId="17" fillId="9" borderId="0" xfId="1" applyNumberFormat="1" applyFont="1" applyFill="1" applyBorder="1" applyAlignment="1">
      <alignment horizontal="right" vertical="center"/>
    </xf>
    <xf numFmtId="169" fontId="0" fillId="9" borderId="0" xfId="0" applyNumberFormat="1" applyFill="1" applyAlignment="1">
      <alignment horizontal="right" vertical="center"/>
    </xf>
    <xf numFmtId="169" fontId="17" fillId="9" borderId="0" xfId="9" applyNumberFormat="1" applyFont="1" applyFill="1" applyBorder="1" applyAlignment="1">
      <alignment horizontal="right" vertical="center"/>
    </xf>
    <xf numFmtId="0" fontId="12" fillId="9" borderId="28" xfId="0" applyFont="1" applyFill="1" applyBorder="1" applyAlignment="1">
      <alignment horizontal="left" vertical="center"/>
    </xf>
    <xf numFmtId="49" fontId="17" fillId="9" borderId="29" xfId="0" applyNumberFormat="1" applyFont="1" applyFill="1" applyBorder="1" applyAlignment="1">
      <alignment horizontal="left" vertical="center"/>
    </xf>
    <xf numFmtId="49" fontId="17" fillId="0" borderId="32" xfId="0" applyNumberFormat="1" applyFont="1" applyBorder="1" applyAlignment="1">
      <alignment vertical="center"/>
    </xf>
    <xf numFmtId="169" fontId="17" fillId="3" borderId="32" xfId="9" applyNumberFormat="1" applyFont="1" applyFill="1" applyBorder="1" applyAlignment="1">
      <alignment vertical="center"/>
    </xf>
    <xf numFmtId="169" fontId="17" fillId="8" borderId="32" xfId="9" applyNumberFormat="1" applyFont="1" applyFill="1" applyBorder="1" applyAlignment="1">
      <alignment horizontal="right" vertical="center"/>
    </xf>
    <xf numFmtId="169" fontId="17" fillId="8" borderId="32" xfId="1" applyNumberFormat="1" applyFont="1" applyFill="1" applyBorder="1" applyAlignment="1">
      <alignment horizontal="right" vertical="center"/>
    </xf>
    <xf numFmtId="169" fontId="0" fillId="8" borderId="32" xfId="0" applyNumberFormat="1" applyFill="1" applyBorder="1" applyAlignment="1">
      <alignment horizontal="right" vertical="center"/>
    </xf>
    <xf numFmtId="169" fontId="17" fillId="8" borderId="33" xfId="9" applyNumberFormat="1" applyFont="1" applyFill="1" applyBorder="1" applyAlignment="1">
      <alignment horizontal="right" vertical="center"/>
    </xf>
    <xf numFmtId="49" fontId="17" fillId="0" borderId="31" xfId="0" applyNumberFormat="1" applyFont="1" applyBorder="1" applyAlignment="1">
      <alignment vertical="center"/>
    </xf>
    <xf numFmtId="49" fontId="17" fillId="0" borderId="32" xfId="0" applyNumberFormat="1" applyFont="1" applyBorder="1" applyAlignment="1">
      <alignment horizontal="left" vertical="center"/>
    </xf>
    <xf numFmtId="169" fontId="17" fillId="9" borderId="32" xfId="9" applyNumberFormat="1" applyFont="1" applyFill="1" applyBorder="1" applyAlignment="1">
      <alignment horizontal="right" vertical="center"/>
    </xf>
    <xf numFmtId="0" fontId="17" fillId="9" borderId="0" xfId="1" applyNumberFormat="1" applyFont="1" applyFill="1" applyBorder="1" applyAlignment="1">
      <alignment horizontal="right" vertical="center"/>
    </xf>
    <xf numFmtId="0" fontId="0" fillId="9" borderId="0" xfId="0" applyFill="1" applyAlignment="1">
      <alignment horizontal="right" vertical="center"/>
    </xf>
    <xf numFmtId="49" fontId="17" fillId="9" borderId="19" xfId="0" applyNumberFormat="1" applyFont="1" applyFill="1" applyBorder="1" applyAlignment="1">
      <alignment vertical="center"/>
    </xf>
    <xf numFmtId="49" fontId="17" fillId="9" borderId="1" xfId="0" applyNumberFormat="1" applyFont="1" applyFill="1" applyBorder="1" applyAlignment="1">
      <alignment horizontal="left" vertical="center"/>
    </xf>
    <xf numFmtId="49" fontId="17" fillId="9" borderId="1" xfId="0" applyNumberFormat="1" applyFont="1" applyFill="1" applyBorder="1" applyAlignment="1">
      <alignment vertical="center"/>
    </xf>
    <xf numFmtId="49" fontId="17" fillId="9" borderId="0" xfId="9" applyNumberFormat="1" applyFont="1" applyFill="1" applyBorder="1" applyAlignment="1">
      <alignment vertical="center"/>
    </xf>
    <xf numFmtId="169" fontId="17" fillId="9" borderId="0" xfId="0" applyNumberFormat="1" applyFont="1" applyFill="1" applyAlignment="1">
      <alignment vertical="center"/>
    </xf>
    <xf numFmtId="172" fontId="17" fillId="9" borderId="0" xfId="9" applyNumberFormat="1" applyFont="1" applyFill="1" applyBorder="1" applyAlignment="1">
      <alignment vertical="center"/>
    </xf>
    <xf numFmtId="169" fontId="17" fillId="9" borderId="29" xfId="9" applyNumberFormat="1" applyFont="1" applyFill="1" applyBorder="1" applyAlignment="1">
      <alignment vertical="center"/>
    </xf>
    <xf numFmtId="172" fontId="17" fillId="9" borderId="29" xfId="9" applyNumberFormat="1" applyFont="1" applyFill="1" applyBorder="1" applyAlignment="1">
      <alignment vertical="center"/>
    </xf>
    <xf numFmtId="0" fontId="17" fillId="9" borderId="29" xfId="1" applyNumberFormat="1" applyFont="1" applyFill="1" applyBorder="1" applyAlignment="1">
      <alignment vertical="center"/>
    </xf>
    <xf numFmtId="0" fontId="0" fillId="9" borderId="29" xfId="0" applyFill="1" applyBorder="1" applyAlignment="1">
      <alignment horizontal="left" vertical="center"/>
    </xf>
    <xf numFmtId="169" fontId="17" fillId="9" borderId="30" xfId="9" applyNumberFormat="1" applyFont="1" applyFill="1" applyBorder="1" applyAlignment="1">
      <alignment vertical="center"/>
    </xf>
    <xf numFmtId="49" fontId="17" fillId="0" borderId="19" xfId="9" applyNumberFormat="1" applyFont="1" applyBorder="1" applyAlignment="1">
      <alignment vertical="center"/>
    </xf>
    <xf numFmtId="169" fontId="17" fillId="8" borderId="1" xfId="9" applyNumberFormat="1" applyFont="1" applyFill="1" applyBorder="1" applyAlignment="1">
      <alignment vertical="center"/>
    </xf>
    <xf numFmtId="169" fontId="17" fillId="8" borderId="20" xfId="9" applyNumberFormat="1" applyFont="1" applyFill="1" applyBorder="1" applyAlignment="1">
      <alignment vertical="center"/>
    </xf>
    <xf numFmtId="49" fontId="58" fillId="0" borderId="19" xfId="0" applyNumberFormat="1" applyFont="1" applyBorder="1" applyAlignment="1">
      <alignment vertical="center"/>
    </xf>
    <xf numFmtId="49" fontId="58" fillId="0" borderId="1" xfId="0" applyNumberFormat="1" applyFont="1" applyBorder="1" applyAlignment="1">
      <alignment horizontal="left" vertical="center"/>
    </xf>
    <xf numFmtId="49" fontId="58" fillId="0" borderId="1" xfId="9" applyNumberFormat="1" applyFont="1" applyBorder="1" applyAlignment="1">
      <alignment vertical="center"/>
    </xf>
    <xf numFmtId="169" fontId="58" fillId="8" borderId="1" xfId="9" applyNumberFormat="1" applyFont="1" applyFill="1" applyBorder="1" applyAlignment="1">
      <alignment vertical="center"/>
    </xf>
    <xf numFmtId="169" fontId="58" fillId="8" borderId="20" xfId="9" applyNumberFormat="1" applyFont="1" applyFill="1" applyBorder="1" applyAlignment="1">
      <alignment vertical="center"/>
    </xf>
    <xf numFmtId="49" fontId="17" fillId="0" borderId="32" xfId="9" applyNumberFormat="1" applyFont="1" applyBorder="1" applyAlignment="1">
      <alignment vertical="center"/>
    </xf>
    <xf numFmtId="169" fontId="17" fillId="3" borderId="32" xfId="0" applyNumberFormat="1" applyFont="1" applyFill="1" applyBorder="1" applyAlignment="1">
      <alignment vertical="center"/>
    </xf>
    <xf numFmtId="169" fontId="17" fillId="8" borderId="32" xfId="9" applyNumberFormat="1" applyFont="1" applyFill="1" applyBorder="1" applyAlignment="1">
      <alignment vertical="center"/>
    </xf>
    <xf numFmtId="169" fontId="17" fillId="8" borderId="33" xfId="9" applyNumberFormat="1" applyFont="1" applyFill="1" applyBorder="1" applyAlignment="1">
      <alignment vertical="center"/>
    </xf>
    <xf numFmtId="169" fontId="0" fillId="9" borderId="0" xfId="0" applyNumberFormat="1" applyFill="1"/>
    <xf numFmtId="0" fontId="0" fillId="9" borderId="29" xfId="0" applyFill="1" applyBorder="1"/>
    <xf numFmtId="169" fontId="0" fillId="9" borderId="29" xfId="0" applyNumberFormat="1" applyFill="1" applyBorder="1"/>
    <xf numFmtId="0" fontId="18" fillId="9" borderId="34" xfId="0" applyFont="1" applyFill="1" applyBorder="1"/>
    <xf numFmtId="169" fontId="17" fillId="9" borderId="35" xfId="9" applyNumberFormat="1" applyFont="1" applyFill="1" applyBorder="1" applyAlignment="1">
      <alignment vertical="center"/>
    </xf>
    <xf numFmtId="0" fontId="0" fillId="9" borderId="34" xfId="0" applyFill="1" applyBorder="1"/>
    <xf numFmtId="169" fontId="17" fillId="8" borderId="1" xfId="1" applyNumberFormat="1" applyFont="1" applyFill="1" applyBorder="1" applyAlignment="1">
      <alignment vertical="center"/>
    </xf>
    <xf numFmtId="169" fontId="0" fillId="8" borderId="1" xfId="0" applyNumberFormat="1" applyFill="1" applyBorder="1"/>
    <xf numFmtId="172" fontId="0" fillId="9" borderId="0" xfId="0" applyNumberFormat="1" applyFill="1"/>
    <xf numFmtId="169" fontId="0" fillId="9" borderId="35" xfId="0" applyNumberFormat="1" applyFill="1" applyBorder="1"/>
    <xf numFmtId="49" fontId="17" fillId="9" borderId="34" xfId="0" applyNumberFormat="1" applyFont="1" applyFill="1" applyBorder="1" applyAlignment="1">
      <alignment vertical="center"/>
    </xf>
    <xf numFmtId="169" fontId="17" fillId="8" borderId="32" xfId="1" applyNumberFormat="1" applyFont="1" applyFill="1" applyBorder="1" applyAlignment="1">
      <alignment vertical="center"/>
    </xf>
    <xf numFmtId="0" fontId="61" fillId="9" borderId="34" xfId="0" applyFont="1" applyFill="1" applyBorder="1"/>
    <xf numFmtId="9" fontId="17" fillId="9" borderId="0" xfId="1" applyFont="1" applyFill="1" applyBorder="1" applyAlignment="1">
      <alignment vertical="center"/>
    </xf>
    <xf numFmtId="9" fontId="0" fillId="9" borderId="0" xfId="0" applyNumberFormat="1" applyFill="1"/>
    <xf numFmtId="172" fontId="17" fillId="8" borderId="1" xfId="9" applyNumberFormat="1" applyFont="1" applyFill="1" applyBorder="1" applyAlignment="1">
      <alignment vertical="center"/>
    </xf>
    <xf numFmtId="169" fontId="17" fillId="8" borderId="9" xfId="9" applyNumberFormat="1" applyFont="1" applyFill="1" applyBorder="1" applyAlignment="1">
      <alignment vertical="center"/>
    </xf>
    <xf numFmtId="169" fontId="17" fillId="8" borderId="22" xfId="9" applyNumberFormat="1" applyFont="1" applyFill="1" applyBorder="1" applyAlignment="1">
      <alignment vertical="center"/>
    </xf>
    <xf numFmtId="0" fontId="0" fillId="0" borderId="19" xfId="0" applyBorder="1" applyAlignment="1">
      <alignment vertical="center"/>
    </xf>
    <xf numFmtId="0" fontId="0" fillId="9" borderId="34" xfId="0" applyFill="1" applyBorder="1" applyAlignment="1">
      <alignment vertical="center"/>
    </xf>
    <xf numFmtId="0" fontId="20" fillId="9" borderId="0" xfId="0" applyFont="1" applyFill="1" applyAlignment="1">
      <alignment vertical="center" wrapText="1"/>
    </xf>
    <xf numFmtId="0" fontId="0" fillId="0" borderId="31" xfId="0" applyBorder="1" applyAlignment="1">
      <alignment vertical="center"/>
    </xf>
    <xf numFmtId="0" fontId="0" fillId="0" borderId="32" xfId="0" applyBorder="1" applyAlignment="1">
      <alignment vertical="center" wrapText="1"/>
    </xf>
    <xf numFmtId="172" fontId="17" fillId="8" borderId="32" xfId="9" applyNumberFormat="1" applyFont="1" applyFill="1" applyBorder="1" applyAlignment="1">
      <alignment vertical="center"/>
    </xf>
    <xf numFmtId="169" fontId="17" fillId="8" borderId="36" xfId="9" applyNumberFormat="1" applyFont="1" applyFill="1" applyBorder="1" applyAlignment="1">
      <alignment vertical="center"/>
    </xf>
    <xf numFmtId="169" fontId="17" fillId="8" borderId="37" xfId="9" applyNumberFormat="1" applyFont="1" applyFill="1" applyBorder="1" applyAlignment="1">
      <alignment vertical="center"/>
    </xf>
    <xf numFmtId="0" fontId="0" fillId="9" borderId="0" xfId="0" applyFill="1" applyAlignment="1">
      <alignment vertical="center" wrapText="1"/>
    </xf>
    <xf numFmtId="0" fontId="0" fillId="9" borderId="30" xfId="0" applyFill="1" applyBorder="1"/>
    <xf numFmtId="0" fontId="3" fillId="2" borderId="38" xfId="0" applyFont="1" applyFill="1" applyBorder="1" applyAlignment="1">
      <alignment vertical="center"/>
    </xf>
    <xf numFmtId="0" fontId="3" fillId="2" borderId="39" xfId="0" applyFont="1" applyFill="1" applyBorder="1" applyAlignment="1">
      <alignment vertical="center"/>
    </xf>
    <xf numFmtId="169" fontId="0" fillId="5" borderId="1" xfId="0" applyNumberFormat="1" applyFill="1" applyBorder="1" applyAlignment="1">
      <alignment vertical="center" wrapText="1"/>
    </xf>
    <xf numFmtId="169" fontId="0" fillId="5" borderId="1" xfId="0" applyNumberFormat="1" applyFill="1" applyBorder="1" applyAlignment="1">
      <alignment vertical="center"/>
    </xf>
    <xf numFmtId="169" fontId="0" fillId="5" borderId="20" xfId="0" applyNumberFormat="1" applyFill="1" applyBorder="1" applyAlignment="1">
      <alignment vertical="center"/>
    </xf>
    <xf numFmtId="0" fontId="0" fillId="0" borderId="19" xfId="0" applyBorder="1" applyAlignment="1">
      <alignment vertical="top"/>
    </xf>
    <xf numFmtId="0" fontId="0" fillId="0" borderId="1" xfId="0" applyBorder="1" applyAlignment="1">
      <alignment vertical="top" wrapText="1"/>
    </xf>
    <xf numFmtId="169" fontId="0" fillId="3" borderId="1" xfId="0" applyNumberFormat="1" applyFill="1" applyBorder="1" applyAlignment="1">
      <alignment vertical="top" wrapText="1"/>
    </xf>
    <xf numFmtId="169" fontId="0" fillId="5" borderId="1" xfId="0" applyNumberFormat="1" applyFill="1" applyBorder="1" applyAlignment="1">
      <alignment vertical="top" wrapText="1"/>
    </xf>
    <xf numFmtId="0" fontId="0" fillId="9" borderId="35" xfId="0" applyFill="1" applyBorder="1"/>
    <xf numFmtId="0" fontId="0" fillId="0" borderId="31" xfId="0" applyBorder="1" applyAlignment="1">
      <alignment vertical="top"/>
    </xf>
    <xf numFmtId="0" fontId="0" fillId="0" borderId="32" xfId="0" applyBorder="1" applyAlignment="1">
      <alignment vertical="top" wrapText="1"/>
    </xf>
    <xf numFmtId="169" fontId="0" fillId="3" borderId="32" xfId="0" applyNumberFormat="1" applyFill="1" applyBorder="1" applyAlignment="1">
      <alignment vertical="top" wrapText="1"/>
    </xf>
    <xf numFmtId="169" fontId="0" fillId="5" borderId="32" xfId="0" applyNumberFormat="1" applyFill="1" applyBorder="1" applyAlignment="1">
      <alignment vertical="top" wrapText="1"/>
    </xf>
    <xf numFmtId="0" fontId="3" fillId="2" borderId="15" xfId="0" applyFont="1" applyFill="1" applyBorder="1" applyAlignment="1">
      <alignment vertical="center"/>
    </xf>
    <xf numFmtId="169" fontId="0" fillId="5" borderId="8" xfId="0" applyNumberFormat="1" applyFill="1" applyBorder="1" applyAlignment="1">
      <alignment vertical="top" wrapText="1"/>
    </xf>
    <xf numFmtId="0" fontId="0" fillId="9" borderId="40" xfId="0" applyFill="1" applyBorder="1"/>
    <xf numFmtId="0" fontId="0" fillId="9" borderId="41" xfId="0" applyFill="1" applyBorder="1"/>
    <xf numFmtId="0" fontId="62" fillId="0" borderId="0" xfId="0" applyFont="1"/>
    <xf numFmtId="169" fontId="58" fillId="3" borderId="1" xfId="9" applyNumberFormat="1" applyFont="1" applyFill="1" applyBorder="1" applyAlignment="1">
      <alignment vertical="center"/>
    </xf>
    <xf numFmtId="169" fontId="58" fillId="8" borderId="1" xfId="1" applyNumberFormat="1" applyFont="1" applyFill="1" applyBorder="1" applyAlignment="1">
      <alignment vertical="center"/>
    </xf>
    <xf numFmtId="169" fontId="42" fillId="8" borderId="1" xfId="0" applyNumberFormat="1" applyFont="1" applyFill="1" applyBorder="1"/>
    <xf numFmtId="0" fontId="55" fillId="0" borderId="1" xfId="2" applyFont="1" applyFill="1" applyBorder="1" applyAlignment="1">
      <alignment horizontal="center" vertical="center" wrapText="1"/>
    </xf>
    <xf numFmtId="49" fontId="17" fillId="0" borderId="19" xfId="0" applyNumberFormat="1" applyFont="1" applyBorder="1" applyAlignment="1">
      <alignment vertical="center" wrapText="1"/>
    </xf>
    <xf numFmtId="0" fontId="63" fillId="15" borderId="1" xfId="0" applyFont="1" applyFill="1" applyBorder="1" applyAlignment="1">
      <alignment horizontal="center" vertical="center" wrapText="1"/>
    </xf>
    <xf numFmtId="0" fontId="7" fillId="0" borderId="1" xfId="2" applyFill="1" applyBorder="1" applyAlignment="1">
      <alignment horizontal="center" vertical="center" wrapText="1"/>
    </xf>
    <xf numFmtId="169" fontId="0" fillId="0" borderId="2" xfId="5" applyNumberFormat="1" applyFont="1" applyBorder="1" applyAlignment="1">
      <alignment vertical="center"/>
    </xf>
    <xf numFmtId="17" fontId="3" fillId="2" borderId="1" xfId="0" applyNumberFormat="1" applyFont="1" applyFill="1" applyBorder="1" applyAlignment="1">
      <alignment vertical="center"/>
    </xf>
    <xf numFmtId="0" fontId="3" fillId="2" borderId="8" xfId="0" applyFont="1" applyFill="1" applyBorder="1" applyAlignment="1">
      <alignment vertical="center"/>
    </xf>
    <xf numFmtId="0" fontId="64" fillId="0" borderId="0" xfId="0" applyFont="1"/>
    <xf numFmtId="171" fontId="64" fillId="3" borderId="9" xfId="0" applyNumberFormat="1" applyFont="1" applyFill="1" applyBorder="1" applyAlignment="1">
      <alignment horizontal="center" vertical="center" wrapText="1"/>
    </xf>
    <xf numFmtId="0" fontId="64" fillId="0" borderId="0" xfId="0" applyFont="1" applyAlignment="1">
      <alignment horizontal="center"/>
    </xf>
    <xf numFmtId="0" fontId="22" fillId="6" borderId="2" xfId="0" applyFont="1" applyFill="1" applyBorder="1" applyAlignment="1">
      <alignment vertical="center" wrapText="1"/>
    </xf>
    <xf numFmtId="0" fontId="22" fillId="6" borderId="9" xfId="0" applyFont="1" applyFill="1" applyBorder="1" applyAlignment="1">
      <alignment horizontal="center" vertical="center"/>
    </xf>
    <xf numFmtId="167" fontId="17" fillId="9" borderId="0" xfId="0" applyNumberFormat="1" applyFont="1" applyFill="1" applyAlignment="1">
      <alignment vertical="center"/>
    </xf>
    <xf numFmtId="167" fontId="0" fillId="9" borderId="0" xfId="0" applyNumberFormat="1" applyFill="1"/>
    <xf numFmtId="49" fontId="0" fillId="0" borderId="1" xfId="4" applyNumberFormat="1" applyFont="1" applyBorder="1" applyAlignment="1">
      <alignment vertical="center"/>
    </xf>
    <xf numFmtId="0" fontId="0" fillId="0" borderId="1" xfId="4" applyFont="1" applyBorder="1" applyAlignment="1">
      <alignment vertical="center"/>
    </xf>
    <xf numFmtId="0" fontId="65" fillId="0" borderId="0" xfId="0" applyFont="1" applyAlignment="1">
      <alignment horizontal="center" vertical="center"/>
    </xf>
    <xf numFmtId="0" fontId="65" fillId="9" borderId="0" xfId="0" applyFont="1" applyFill="1" applyAlignment="1">
      <alignment horizontal="left" vertical="center"/>
    </xf>
    <xf numFmtId="171" fontId="42" fillId="9" borderId="1" xfId="12" applyNumberFormat="1" applyFont="1" applyFill="1" applyBorder="1" applyAlignment="1">
      <alignment horizontal="left" vertical="center"/>
    </xf>
    <xf numFmtId="171" fontId="42" fillId="9" borderId="1" xfId="12" applyNumberFormat="1" applyFont="1" applyFill="1" applyBorder="1" applyAlignment="1">
      <alignment horizontal="center" vertical="center" wrapText="1"/>
    </xf>
    <xf numFmtId="171" fontId="7" fillId="0" borderId="1" xfId="2" applyNumberFormat="1" applyBorder="1" applyAlignment="1">
      <alignment horizontal="center" vertical="center"/>
    </xf>
    <xf numFmtId="171" fontId="32" fillId="9" borderId="1" xfId="0" applyNumberFormat="1" applyFont="1" applyFill="1" applyBorder="1" applyAlignment="1">
      <alignment horizontal="center" vertical="center" wrapText="1"/>
    </xf>
    <xf numFmtId="0" fontId="42" fillId="9" borderId="1" xfId="0" applyFont="1" applyFill="1" applyBorder="1" applyAlignment="1">
      <alignment horizontal="left" vertical="center" wrapText="1"/>
    </xf>
    <xf numFmtId="0" fontId="32" fillId="9" borderId="1" xfId="0" applyFont="1" applyFill="1" applyBorder="1" applyAlignment="1">
      <alignment horizontal="center" vertical="center" wrapText="1"/>
    </xf>
    <xf numFmtId="0" fontId="7" fillId="0" borderId="0" xfId="2" applyAlignment="1">
      <alignment horizontal="center" vertical="center"/>
    </xf>
    <xf numFmtId="0" fontId="10" fillId="0" borderId="0" xfId="6" applyFont="1" applyAlignment="1">
      <alignment vertical="center"/>
    </xf>
    <xf numFmtId="0" fontId="0" fillId="8" borderId="1" xfId="7" applyFont="1" applyFill="1" applyBorder="1" applyAlignment="1">
      <alignment vertical="center" wrapText="1"/>
    </xf>
    <xf numFmtId="164" fontId="1" fillId="9" borderId="0" xfId="8" applyNumberFormat="1" applyFont="1" applyFill="1" applyBorder="1" applyAlignment="1">
      <alignment horizontal="center" vertical="center" wrapText="1"/>
    </xf>
    <xf numFmtId="0" fontId="49" fillId="15" borderId="1" xfId="0" applyFont="1" applyFill="1" applyBorder="1" applyAlignment="1">
      <alignment vertical="center"/>
    </xf>
    <xf numFmtId="0" fontId="49" fillId="15" borderId="1" xfId="0" applyFont="1" applyFill="1" applyBorder="1" applyAlignment="1">
      <alignment vertical="center" wrapText="1"/>
    </xf>
    <xf numFmtId="0" fontId="49" fillId="15" borderId="3" xfId="0" applyFont="1" applyFill="1" applyBorder="1" applyAlignment="1">
      <alignment horizontal="right"/>
    </xf>
    <xf numFmtId="0" fontId="32" fillId="9" borderId="0" xfId="0" applyFont="1" applyFill="1"/>
    <xf numFmtId="0" fontId="32" fillId="9" borderId="0" xfId="0" applyFont="1" applyFill="1" applyAlignment="1">
      <alignment horizontal="right"/>
    </xf>
    <xf numFmtId="0" fontId="0" fillId="9" borderId="0" xfId="0" applyFill="1" applyAlignment="1">
      <alignment horizont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7" fillId="0" borderId="14" xfId="2" applyFill="1" applyBorder="1" applyAlignment="1">
      <alignment horizontal="center" vertical="center"/>
    </xf>
    <xf numFmtId="0" fontId="0" fillId="9" borderId="0" xfId="0" applyFill="1" applyAlignment="1">
      <alignment horizontal="center" wrapText="1"/>
    </xf>
    <xf numFmtId="0" fontId="35" fillId="9" borderId="0" xfId="4" applyFont="1" applyFill="1" applyAlignment="1">
      <alignment horizontal="left"/>
    </xf>
    <xf numFmtId="0" fontId="2" fillId="9" borderId="0" xfId="0" applyFont="1" applyFill="1" applyAlignment="1">
      <alignment horizontal="left" wrapText="1"/>
    </xf>
    <xf numFmtId="171" fontId="35" fillId="9" borderId="0" xfId="4" applyNumberFormat="1" applyFont="1" applyFill="1" applyAlignment="1">
      <alignment horizontal="left"/>
    </xf>
    <xf numFmtId="0" fontId="2" fillId="9" borderId="0" xfId="0" applyFont="1" applyFill="1"/>
    <xf numFmtId="9" fontId="2" fillId="9" borderId="0" xfId="0" applyNumberFormat="1" applyFont="1" applyFill="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center" wrapText="1"/>
    </xf>
    <xf numFmtId="0" fontId="0" fillId="14" borderId="1" xfId="0" applyFill="1" applyBorder="1" applyAlignment="1">
      <alignment horizontal="center" vertical="center"/>
    </xf>
    <xf numFmtId="0" fontId="0" fillId="14" borderId="1" xfId="0" applyFill="1" applyBorder="1" applyAlignment="1">
      <alignment horizontal="left" vertical="center" wrapText="1"/>
    </xf>
    <xf numFmtId="0" fontId="0" fillId="14" borderId="1" xfId="0" applyFill="1" applyBorder="1" applyAlignment="1">
      <alignment horizontal="center" vertical="center" wrapText="1"/>
    </xf>
    <xf numFmtId="171" fontId="0" fillId="14" borderId="1" xfId="0" applyNumberFormat="1" applyFill="1" applyBorder="1" applyAlignment="1">
      <alignment horizontal="center" wrapText="1"/>
    </xf>
    <xf numFmtId="0" fontId="0" fillId="9" borderId="1" xfId="0" applyFill="1" applyBorder="1" applyAlignment="1">
      <alignment horizontal="center" vertical="center"/>
    </xf>
    <xf numFmtId="0" fontId="0" fillId="9" borderId="1" xfId="0" applyFill="1" applyBorder="1" applyAlignment="1">
      <alignment horizontal="left" vertical="center" wrapText="1"/>
    </xf>
    <xf numFmtId="0" fontId="0" fillId="9" borderId="1" xfId="0" applyFill="1" applyBorder="1" applyAlignment="1">
      <alignment horizontal="center" vertical="center" wrapText="1"/>
    </xf>
    <xf numFmtId="171" fontId="0" fillId="9" borderId="1" xfId="0" applyNumberFormat="1" applyFill="1" applyBorder="1" applyAlignment="1">
      <alignment horizontal="center" wrapText="1"/>
    </xf>
    <xf numFmtId="0" fontId="42" fillId="0" borderId="0" xfId="0" applyFont="1"/>
    <xf numFmtId="0" fontId="42" fillId="9" borderId="0" xfId="0" applyFont="1" applyFill="1"/>
    <xf numFmtId="0" fontId="67" fillId="9" borderId="0" xfId="4" applyFont="1" applyFill="1"/>
    <xf numFmtId="0" fontId="7" fillId="9" borderId="0" xfId="2" applyFill="1"/>
    <xf numFmtId="0" fontId="45" fillId="9" borderId="0" xfId="0" applyFont="1" applyFill="1" applyAlignment="1">
      <alignment horizontal="justify" vertical="center"/>
    </xf>
    <xf numFmtId="0" fontId="5" fillId="9" borderId="0" xfId="0" applyFont="1" applyFill="1" applyAlignment="1">
      <alignment horizontal="left" vertical="center" wrapText="1"/>
    </xf>
    <xf numFmtId="0" fontId="5" fillId="9" borderId="0" xfId="0" applyFont="1" applyFill="1" applyAlignment="1">
      <alignment horizontal="justify" vertical="center"/>
    </xf>
    <xf numFmtId="0" fontId="5" fillId="9" borderId="0" xfId="0" applyFont="1" applyFill="1" applyAlignment="1">
      <alignment vertical="center"/>
    </xf>
    <xf numFmtId="0" fontId="45" fillId="9" borderId="0" xfId="0" applyFont="1" applyFill="1" applyAlignment="1">
      <alignment vertical="center"/>
    </xf>
    <xf numFmtId="49" fontId="68" fillId="0" borderId="19" xfId="0" applyNumberFormat="1" applyFont="1" applyBorder="1" applyAlignment="1">
      <alignment vertical="center"/>
    </xf>
    <xf numFmtId="49" fontId="68" fillId="0" borderId="1" xfId="0" applyNumberFormat="1" applyFont="1" applyBorder="1" applyAlignment="1">
      <alignment vertical="center"/>
    </xf>
    <xf numFmtId="0" fontId="69" fillId="9" borderId="34" xfId="0" applyFont="1" applyFill="1" applyBorder="1"/>
    <xf numFmtId="0" fontId="69" fillId="9" borderId="0" xfId="0" applyFont="1" applyFill="1"/>
    <xf numFmtId="0" fontId="70" fillId="9" borderId="34" xfId="0" applyFont="1" applyFill="1" applyBorder="1"/>
    <xf numFmtId="49" fontId="68" fillId="0" borderId="1" xfId="0" applyNumberFormat="1" applyFont="1" applyBorder="1" applyAlignment="1">
      <alignment vertical="center" wrapText="1"/>
    </xf>
    <xf numFmtId="49" fontId="68" fillId="9" borderId="34" xfId="0" applyNumberFormat="1" applyFont="1" applyFill="1" applyBorder="1" applyAlignment="1">
      <alignment vertical="center"/>
    </xf>
    <xf numFmtId="49" fontId="68" fillId="9" borderId="0" xfId="0" applyNumberFormat="1" applyFont="1" applyFill="1" applyAlignment="1">
      <alignment vertical="center"/>
    </xf>
    <xf numFmtId="49" fontId="71" fillId="0" borderId="19" xfId="0" applyNumberFormat="1" applyFont="1" applyBorder="1" applyAlignment="1">
      <alignment vertical="center"/>
    </xf>
    <xf numFmtId="49" fontId="71" fillId="0" borderId="1" xfId="0" applyNumberFormat="1" applyFont="1" applyBorder="1" applyAlignment="1">
      <alignment vertical="center"/>
    </xf>
    <xf numFmtId="49" fontId="71" fillId="0" borderId="1" xfId="0" applyNumberFormat="1" applyFont="1" applyBorder="1" applyAlignment="1">
      <alignment vertical="center" wrapText="1"/>
    </xf>
    <xf numFmtId="0" fontId="72" fillId="0" borderId="1" xfId="0" applyFont="1" applyBorder="1"/>
    <xf numFmtId="169" fontId="0" fillId="5" borderId="42" xfId="0" applyNumberFormat="1" applyFill="1" applyBorder="1" applyAlignment="1">
      <alignment vertical="top" wrapText="1"/>
    </xf>
    <xf numFmtId="0" fontId="19" fillId="9" borderId="19" xfId="0" applyFont="1" applyFill="1" applyBorder="1"/>
    <xf numFmtId="0" fontId="44" fillId="9" borderId="0" xfId="0" applyFont="1" applyFill="1" applyAlignment="1">
      <alignment horizontal="center" vertical="center" wrapText="1"/>
    </xf>
    <xf numFmtId="0" fontId="33" fillId="9" borderId="0" xfId="0" applyFont="1" applyFill="1"/>
    <xf numFmtId="0" fontId="0" fillId="9" borderId="0" xfId="0" applyFill="1" applyAlignment="1">
      <alignment wrapText="1"/>
    </xf>
    <xf numFmtId="49" fontId="0" fillId="9" borderId="0" xfId="0" applyNumberFormat="1" applyFill="1" applyAlignment="1">
      <alignment wrapText="1"/>
    </xf>
    <xf numFmtId="0" fontId="16" fillId="9" borderId="0" xfId="0" applyFont="1" applyFill="1" applyAlignment="1">
      <alignment vertical="center"/>
    </xf>
    <xf numFmtId="169" fontId="16" fillId="9" borderId="0" xfId="0" applyNumberFormat="1" applyFont="1" applyFill="1" applyAlignment="1">
      <alignment horizontal="center" vertical="center"/>
    </xf>
    <xf numFmtId="172" fontId="16" fillId="9" borderId="0" xfId="0" applyNumberFormat="1" applyFont="1" applyFill="1" applyAlignment="1">
      <alignment horizontal="center" vertical="center" wrapText="1"/>
    </xf>
    <xf numFmtId="0" fontId="16" fillId="9" borderId="0" xfId="0" applyFont="1" applyFill="1" applyAlignment="1">
      <alignment horizontal="center" vertical="center" wrapText="1"/>
    </xf>
    <xf numFmtId="169" fontId="16" fillId="9" borderId="0" xfId="0" applyNumberFormat="1" applyFont="1" applyFill="1" applyAlignment="1">
      <alignment horizontal="center" vertical="center" wrapText="1"/>
    </xf>
    <xf numFmtId="169" fontId="73" fillId="2" borderId="26" xfId="0" applyNumberFormat="1" applyFont="1" applyFill="1" applyBorder="1" applyAlignment="1">
      <alignment horizontal="center" vertical="center"/>
    </xf>
    <xf numFmtId="172" fontId="73" fillId="2" borderId="26" xfId="0" applyNumberFormat="1" applyFont="1" applyFill="1" applyBorder="1" applyAlignment="1">
      <alignment horizontal="center" vertical="center" wrapText="1"/>
    </xf>
    <xf numFmtId="0" fontId="73" fillId="2" borderId="26" xfId="0" applyFont="1" applyFill="1" applyBorder="1" applyAlignment="1">
      <alignment horizontal="center" vertical="center" wrapText="1"/>
    </xf>
    <xf numFmtId="169" fontId="73" fillId="2" borderId="26" xfId="0" applyNumberFormat="1" applyFont="1" applyFill="1" applyBorder="1" applyAlignment="1">
      <alignment horizontal="center" vertical="center" wrapText="1"/>
    </xf>
    <xf numFmtId="0" fontId="73" fillId="2" borderId="27" xfId="0" applyFont="1" applyFill="1" applyBorder="1" applyAlignment="1">
      <alignment horizontal="center" vertical="center" wrapText="1"/>
    </xf>
    <xf numFmtId="0" fontId="74" fillId="6" borderId="2" xfId="0" applyFont="1" applyFill="1" applyBorder="1" applyAlignment="1">
      <alignment vertical="center" wrapText="1"/>
    </xf>
    <xf numFmtId="0" fontId="42" fillId="0" borderId="0" xfId="0" applyFont="1" applyAlignment="1">
      <alignment horizontal="center"/>
    </xf>
    <xf numFmtId="0" fontId="74" fillId="6" borderId="9" xfId="0" applyFont="1" applyFill="1" applyBorder="1" applyAlignment="1">
      <alignment horizontal="center" vertical="center"/>
    </xf>
    <xf numFmtId="171" fontId="42" fillId="3" borderId="1" xfId="0" applyNumberFormat="1" applyFont="1" applyFill="1" applyBorder="1" applyAlignment="1">
      <alignment horizontal="center" vertical="center" wrapText="1"/>
    </xf>
    <xf numFmtId="169" fontId="0" fillId="3" borderId="8" xfId="0" applyNumberFormat="1" applyFill="1" applyBorder="1" applyAlignment="1">
      <alignment vertical="top" wrapText="1"/>
    </xf>
    <xf numFmtId="0" fontId="32" fillId="0" borderId="1" xfId="5" applyFont="1" applyBorder="1" applyAlignment="1">
      <alignment vertical="center" wrapText="1"/>
    </xf>
    <xf numFmtId="0" fontId="23" fillId="6" borderId="8" xfId="0" applyFont="1" applyFill="1" applyBorder="1" applyAlignment="1">
      <alignment vertical="top"/>
    </xf>
    <xf numFmtId="178" fontId="0" fillId="0" borderId="0" xfId="0" applyNumberFormat="1"/>
    <xf numFmtId="178" fontId="0" fillId="0" borderId="0" xfId="0" applyNumberFormat="1" applyAlignment="1">
      <alignment horizontal="center"/>
    </xf>
    <xf numFmtId="9" fontId="1" fillId="3" borderId="9" xfId="1" applyFont="1" applyFill="1" applyBorder="1" applyAlignment="1">
      <alignment horizontal="center" vertical="center" wrapText="1"/>
    </xf>
    <xf numFmtId="171" fontId="62" fillId="3" borderId="1" xfId="0" applyNumberFormat="1" applyFont="1" applyFill="1" applyBorder="1" applyAlignment="1">
      <alignment horizontal="center" vertical="center" wrapText="1"/>
    </xf>
    <xf numFmtId="17" fontId="15" fillId="9" borderId="0" xfId="4" applyNumberFormat="1" applyFont="1" applyFill="1" applyAlignment="1">
      <alignment vertical="center"/>
    </xf>
    <xf numFmtId="0" fontId="32" fillId="0" borderId="1" xfId="5" applyFont="1" applyBorder="1" applyAlignment="1">
      <alignment horizontal="center" vertical="center" wrapText="1"/>
    </xf>
    <xf numFmtId="0" fontId="32" fillId="0" borderId="1" xfId="5" applyFont="1" applyBorder="1" applyAlignment="1">
      <alignment horizontal="center" wrapText="1"/>
    </xf>
    <xf numFmtId="0" fontId="3" fillId="2" borderId="3" xfId="5" applyFont="1" applyFill="1" applyBorder="1" applyAlignment="1">
      <alignment horizontal="center"/>
    </xf>
    <xf numFmtId="0" fontId="15" fillId="0" borderId="0" xfId="0" applyFont="1"/>
    <xf numFmtId="1" fontId="1" fillId="0" borderId="3" xfId="6" applyNumberFormat="1" applyFont="1" applyBorder="1" applyAlignment="1">
      <alignment horizontal="left" vertical="center"/>
    </xf>
    <xf numFmtId="0" fontId="32" fillId="0" borderId="0" xfId="5" applyFont="1" applyAlignment="1">
      <alignment vertical="center" wrapText="1"/>
    </xf>
    <xf numFmtId="0" fontId="16" fillId="0" borderId="0" xfId="0" applyFont="1" applyAlignment="1">
      <alignment vertical="center" wrapText="1"/>
    </xf>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alignment horizontal="center" vertical="center"/>
    </xf>
    <xf numFmtId="0" fontId="35" fillId="0" borderId="0" xfId="4" applyFont="1" applyAlignment="1">
      <alignment horizontal="center" vertical="center"/>
    </xf>
    <xf numFmtId="0" fontId="3" fillId="2" borderId="3" xfId="5" applyFont="1" applyFill="1" applyBorder="1" applyAlignment="1">
      <alignment horizontal="center" vertical="center"/>
    </xf>
    <xf numFmtId="0" fontId="32" fillId="0" borderId="0" xfId="5" applyFont="1" applyAlignment="1">
      <alignment horizontal="center" vertical="center" wrapText="1"/>
    </xf>
    <xf numFmtId="0" fontId="3" fillId="2" borderId="1" xfId="0" applyFont="1" applyFill="1" applyBorder="1" applyAlignment="1">
      <alignment horizontal="center" vertical="center" wrapText="1"/>
    </xf>
    <xf numFmtId="171" fontId="3" fillId="2" borderId="1" xfId="0" applyNumberFormat="1" applyFont="1" applyFill="1" applyBorder="1" applyAlignment="1">
      <alignment horizontal="center" vertical="center" wrapText="1"/>
    </xf>
    <xf numFmtId="171" fontId="1" fillId="19" borderId="1" xfId="5" applyNumberFormat="1" applyFill="1" applyBorder="1" applyAlignment="1">
      <alignment horizontal="center" vertical="center"/>
    </xf>
    <xf numFmtId="169" fontId="1" fillId="19" borderId="1" xfId="5" applyNumberFormat="1" applyFill="1" applyBorder="1" applyAlignment="1">
      <alignment horizontal="center" vertical="center"/>
    </xf>
    <xf numFmtId="165" fontId="0" fillId="3" borderId="1" xfId="0" applyNumberFormat="1" applyFill="1" applyBorder="1" applyAlignment="1">
      <alignment horizontal="right" vertical="center"/>
    </xf>
    <xf numFmtId="165" fontId="0" fillId="0" borderId="5" xfId="0" applyNumberFormat="1" applyBorder="1" applyAlignment="1">
      <alignment horizontal="right" vertical="center"/>
    </xf>
    <xf numFmtId="165" fontId="3" fillId="6" borderId="1" xfId="0" applyNumberFormat="1" applyFont="1" applyFill="1" applyBorder="1" applyAlignment="1">
      <alignment horizontal="right" vertical="center"/>
    </xf>
    <xf numFmtId="165" fontId="0" fillId="0" borderId="0" xfId="0" applyNumberFormat="1" applyAlignment="1">
      <alignment horizontal="right" vertical="center"/>
    </xf>
    <xf numFmtId="165" fontId="0" fillId="0" borderId="0" xfId="0" applyNumberFormat="1" applyAlignment="1">
      <alignment horizontal="right"/>
    </xf>
    <xf numFmtId="165" fontId="0" fillId="3" borderId="0" xfId="0" applyNumberFormat="1" applyFill="1" applyAlignment="1">
      <alignment horizontal="right" vertical="center" wrapText="1"/>
    </xf>
    <xf numFmtId="165" fontId="3" fillId="7" borderId="1" xfId="0" applyNumberFormat="1" applyFont="1" applyFill="1" applyBorder="1" applyAlignment="1">
      <alignment horizontal="right" vertical="center" wrapText="1"/>
    </xf>
    <xf numFmtId="165" fontId="4" fillId="3" borderId="3" xfId="0" applyNumberFormat="1" applyFont="1" applyFill="1" applyBorder="1" applyAlignment="1">
      <alignment horizontal="right" vertical="center" wrapText="1"/>
    </xf>
    <xf numFmtId="165" fontId="0" fillId="3" borderId="3" xfId="0" applyNumberFormat="1" applyFill="1" applyBorder="1" applyAlignment="1">
      <alignment horizontal="right" vertical="center"/>
    </xf>
    <xf numFmtId="165" fontId="4" fillId="3" borderId="1" xfId="0" applyNumberFormat="1" applyFont="1" applyFill="1" applyBorder="1" applyAlignment="1">
      <alignment horizontal="right" vertical="center" wrapText="1"/>
    </xf>
    <xf numFmtId="165" fontId="3" fillId="2" borderId="3" xfId="0" applyNumberFormat="1" applyFont="1" applyFill="1" applyBorder="1" applyAlignment="1">
      <alignment vertical="center"/>
    </xf>
    <xf numFmtId="171" fontId="0" fillId="0" borderId="0" xfId="0" applyNumberFormat="1"/>
    <xf numFmtId="171" fontId="0" fillId="3" borderId="19" xfId="0" applyNumberFormat="1" applyFill="1" applyBorder="1" applyAlignment="1">
      <alignment horizontal="center"/>
    </xf>
    <xf numFmtId="171" fontId="0" fillId="3" borderId="1" xfId="0" applyNumberFormat="1" applyFill="1" applyBorder="1" applyAlignment="1">
      <alignment horizontal="center"/>
    </xf>
    <xf numFmtId="171" fontId="0" fillId="3" borderId="20" xfId="0" applyNumberFormat="1" applyFill="1" applyBorder="1" applyAlignment="1">
      <alignment horizontal="center"/>
    </xf>
    <xf numFmtId="171" fontId="7" fillId="0" borderId="1" xfId="2" applyNumberFormat="1" applyBorder="1" applyAlignment="1">
      <alignment horizontal="center" vertical="center" wrapText="1"/>
    </xf>
    <xf numFmtId="169" fontId="0" fillId="0" borderId="0" xfId="0" applyNumberFormat="1" applyAlignment="1">
      <alignment horizontal="center"/>
    </xf>
    <xf numFmtId="169" fontId="42" fillId="0" borderId="0" xfId="0" applyNumberFormat="1" applyFont="1" applyAlignment="1">
      <alignment horizontal="center"/>
    </xf>
    <xf numFmtId="0" fontId="0" fillId="0" borderId="0" xfId="5" applyFont="1" applyAlignment="1">
      <alignment horizontal="left" vertical="center"/>
    </xf>
    <xf numFmtId="169" fontId="3" fillId="2" borderId="1" xfId="0" applyNumberFormat="1" applyFont="1" applyFill="1" applyBorder="1" applyAlignment="1">
      <alignment horizontal="center" vertical="center"/>
    </xf>
    <xf numFmtId="171" fontId="3" fillId="2" borderId="1" xfId="0" applyNumberFormat="1" applyFont="1" applyFill="1" applyBorder="1" applyAlignment="1">
      <alignment horizontal="center" vertical="center"/>
    </xf>
    <xf numFmtId="169" fontId="3" fillId="2" borderId="1" xfId="0" applyNumberFormat="1" applyFont="1" applyFill="1" applyBorder="1" applyAlignment="1">
      <alignment horizontal="center" vertical="center" wrapText="1"/>
    </xf>
    <xf numFmtId="0" fontId="73" fillId="2" borderId="25" xfId="0" applyFont="1" applyFill="1" applyBorder="1" applyAlignment="1">
      <alignment vertical="center"/>
    </xf>
    <xf numFmtId="0" fontId="73" fillId="2" borderId="26" xfId="0" applyFont="1" applyFill="1" applyBorder="1" applyAlignment="1">
      <alignment vertical="center"/>
    </xf>
    <xf numFmtId="172" fontId="17" fillId="9" borderId="30" xfId="9" applyNumberFormat="1" applyFont="1" applyFill="1" applyBorder="1" applyAlignment="1">
      <alignment vertical="center"/>
    </xf>
    <xf numFmtId="172" fontId="17" fillId="9" borderId="35" xfId="9" applyNumberFormat="1" applyFont="1" applyFill="1" applyBorder="1" applyAlignment="1">
      <alignment vertical="center"/>
    </xf>
    <xf numFmtId="172" fontId="17" fillId="8" borderId="20" xfId="9" applyNumberFormat="1" applyFont="1" applyFill="1" applyBorder="1" applyAlignment="1">
      <alignment vertical="center"/>
    </xf>
    <xf numFmtId="172" fontId="17" fillId="8" borderId="33" xfId="9" applyNumberFormat="1" applyFont="1" applyFill="1" applyBorder="1" applyAlignment="1">
      <alignment vertical="center"/>
    </xf>
    <xf numFmtId="178" fontId="42" fillId="0" borderId="0" xfId="0" applyNumberFormat="1" applyFont="1" applyAlignment="1">
      <alignment horizontal="center"/>
    </xf>
    <xf numFmtId="166" fontId="0" fillId="0" borderId="0" xfId="0" applyNumberFormat="1"/>
    <xf numFmtId="9" fontId="0" fillId="3" borderId="9" xfId="1" applyFont="1" applyFill="1" applyBorder="1" applyAlignment="1">
      <alignment horizontal="center" vertical="center" wrapText="1"/>
    </xf>
    <xf numFmtId="0" fontId="26" fillId="9" borderId="1" xfId="0" applyFont="1" applyFill="1" applyBorder="1" applyAlignment="1">
      <alignment horizontal="center" vertical="center"/>
    </xf>
    <xf numFmtId="171" fontId="20" fillId="9" borderId="1" xfId="0" applyNumberFormat="1" applyFont="1" applyFill="1" applyBorder="1" applyAlignment="1">
      <alignment horizontal="center" vertical="center"/>
    </xf>
    <xf numFmtId="0" fontId="26" fillId="9" borderId="0" xfId="0" applyFont="1" applyFill="1" applyAlignment="1">
      <alignment horizontal="center" vertical="center"/>
    </xf>
    <xf numFmtId="171" fontId="26" fillId="9" borderId="1" xfId="10" applyNumberFormat="1" applyFont="1" applyFill="1" applyBorder="1" applyAlignment="1">
      <alignment horizontal="center" vertical="center"/>
    </xf>
    <xf numFmtId="0" fontId="0" fillId="9" borderId="0" xfId="0" applyFill="1" applyAlignment="1">
      <alignment horizontal="center" vertical="center"/>
    </xf>
    <xf numFmtId="171" fontId="20" fillId="0" borderId="1" xfId="0" applyNumberFormat="1" applyFont="1" applyBorder="1" applyAlignment="1">
      <alignment horizontal="center" vertical="center"/>
    </xf>
    <xf numFmtId="169" fontId="1" fillId="3" borderId="1" xfId="5" applyNumberFormat="1" applyFill="1" applyBorder="1" applyAlignment="1">
      <alignment horizontal="center" vertical="center"/>
    </xf>
    <xf numFmtId="0" fontId="78" fillId="0" borderId="0" xfId="0" applyFont="1"/>
    <xf numFmtId="171" fontId="64" fillId="3" borderId="1" xfId="0" applyNumberFormat="1" applyFont="1" applyFill="1" applyBorder="1" applyAlignment="1">
      <alignment horizontal="center" vertical="center" wrapText="1"/>
    </xf>
    <xf numFmtId="0" fontId="0" fillId="0" borderId="1" xfId="0" applyBorder="1" applyAlignment="1">
      <alignment wrapText="1"/>
    </xf>
    <xf numFmtId="0" fontId="66" fillId="2" borderId="3"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79" fillId="0" borderId="0" xfId="0" applyFont="1"/>
    <xf numFmtId="1" fontId="1" fillId="0" borderId="6" xfId="6" applyNumberFormat="1" applyFont="1" applyBorder="1" applyAlignment="1">
      <alignment horizontal="left" vertical="center"/>
    </xf>
    <xf numFmtId="0" fontId="32" fillId="0" borderId="6" xfId="5" applyFont="1" applyBorder="1" applyAlignment="1">
      <alignment vertical="center" wrapText="1"/>
    </xf>
    <xf numFmtId="171" fontId="1" fillId="3" borderId="6" xfId="5" applyNumberFormat="1" applyFill="1" applyBorder="1" applyAlignment="1">
      <alignment horizontal="center" vertical="center"/>
    </xf>
    <xf numFmtId="0" fontId="80" fillId="0" borderId="0" xfId="0" applyFont="1" applyAlignment="1">
      <alignment horizontal="left" vertical="center" wrapText="1"/>
    </xf>
    <xf numFmtId="171" fontId="0" fillId="3" borderId="0" xfId="0" applyNumberFormat="1" applyFill="1" applyAlignment="1">
      <alignment horizontal="center" vertical="center" wrapText="1"/>
    </xf>
    <xf numFmtId="171" fontId="64" fillId="3" borderId="0" xfId="0" applyNumberFormat="1" applyFont="1" applyFill="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wrapText="1"/>
    </xf>
    <xf numFmtId="49" fontId="0" fillId="0" borderId="0" xfId="0" applyNumberFormat="1" applyAlignment="1">
      <alignment horizontal="left" wrapText="1"/>
    </xf>
    <xf numFmtId="1" fontId="0" fillId="0" borderId="0" xfId="0" applyNumberFormat="1" applyAlignment="1">
      <alignment horizontal="left"/>
    </xf>
    <xf numFmtId="1" fontId="0" fillId="9" borderId="0" xfId="0" applyNumberFormat="1" applyFill="1" applyAlignment="1">
      <alignment horizontal="left"/>
    </xf>
    <xf numFmtId="17" fontId="15" fillId="9" borderId="0" xfId="4" applyNumberFormat="1" applyFont="1" applyFill="1" applyAlignment="1">
      <alignment horizontal="left" vertical="center"/>
    </xf>
    <xf numFmtId="17" fontId="15" fillId="9" borderId="0" xfId="4" applyNumberFormat="1" applyFont="1" applyFill="1" applyAlignment="1">
      <alignment horizontal="left" vertical="top"/>
    </xf>
    <xf numFmtId="17" fontId="15" fillId="9" borderId="0" xfId="4" applyNumberFormat="1" applyFont="1" applyFill="1" applyAlignment="1">
      <alignment horizontal="center" vertical="top"/>
    </xf>
    <xf numFmtId="0" fontId="0" fillId="9" borderId="0" xfId="0" applyFill="1" applyAlignment="1">
      <alignment horizontal="center"/>
    </xf>
    <xf numFmtId="0" fontId="15" fillId="9" borderId="0" xfId="4" applyFont="1" applyFill="1" applyAlignment="1">
      <alignment horizontal="left" vertical="top"/>
    </xf>
    <xf numFmtId="0" fontId="35" fillId="0" borderId="0" xfId="0" applyFont="1" applyAlignment="1">
      <alignment horizontal="left"/>
    </xf>
    <xf numFmtId="0" fontId="35" fillId="0" borderId="0" xfId="4" applyFont="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left" vertical="center" wrapText="1"/>
    </xf>
    <xf numFmtId="0" fontId="34" fillId="9" borderId="0" xfId="0" applyFont="1" applyFill="1" applyAlignment="1">
      <alignment horizontal="left" vertical="center"/>
    </xf>
    <xf numFmtId="49" fontId="34" fillId="9" borderId="0" xfId="0" applyNumberFormat="1" applyFont="1" applyFill="1" applyAlignment="1">
      <alignment horizontal="left" vertical="center" wrapText="1"/>
    </xf>
    <xf numFmtId="0" fontId="34" fillId="9" borderId="0" xfId="0" applyFont="1" applyFill="1" applyAlignment="1">
      <alignment horizontal="left" vertical="center" wrapText="1"/>
    </xf>
    <xf numFmtId="0" fontId="6" fillId="2" borderId="0" xfId="0" applyFont="1" applyFill="1" applyAlignment="1">
      <alignment horizontal="center"/>
    </xf>
    <xf numFmtId="0" fontId="23" fillId="6" borderId="8" xfId="0" applyFont="1" applyFill="1" applyBorder="1" applyAlignment="1">
      <alignment horizontal="left" vertical="center"/>
    </xf>
    <xf numFmtId="0" fontId="23" fillId="6" borderId="2" xfId="0" applyFont="1" applyFill="1" applyBorder="1" applyAlignment="1">
      <alignment horizontal="left" vertical="center"/>
    </xf>
    <xf numFmtId="0" fontId="76" fillId="0" borderId="0" xfId="0" applyFont="1" applyAlignment="1">
      <alignment horizontal="left" vertical="center" wrapText="1"/>
    </xf>
    <xf numFmtId="0" fontId="35" fillId="0" borderId="0" xfId="0" applyFont="1" applyAlignment="1">
      <alignment horizontal="left" vertical="center" wrapText="1"/>
    </xf>
    <xf numFmtId="0" fontId="66" fillId="2" borderId="15"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6" fillId="2" borderId="8" xfId="0" applyFont="1" applyFill="1" applyBorder="1" applyAlignment="1">
      <alignment horizontal="center" vertical="center" wrapText="1"/>
    </xf>
    <xf numFmtId="0" fontId="66" fillId="2" borderId="2"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8" fillId="9" borderId="0" xfId="0" applyFont="1" applyFill="1" applyAlignment="1">
      <alignment horizontal="center"/>
    </xf>
    <xf numFmtId="0" fontId="37" fillId="0" borderId="0" xfId="0" applyFont="1" applyAlignment="1">
      <alignment horizontal="left" vertical="center"/>
    </xf>
    <xf numFmtId="0" fontId="30" fillId="12" borderId="11" xfId="0" applyFont="1" applyFill="1" applyBorder="1" applyAlignment="1">
      <alignment horizontal="left" vertical="center"/>
    </xf>
    <xf numFmtId="0" fontId="30" fillId="12" borderId="0" xfId="0" applyFont="1" applyFill="1" applyAlignment="1">
      <alignment horizontal="left"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8" fillId="0" borderId="4" xfId="2" applyFont="1" applyBorder="1" applyAlignment="1">
      <alignment horizontal="left"/>
    </xf>
    <xf numFmtId="0" fontId="30" fillId="12" borderId="10" xfId="0" applyFont="1" applyFill="1" applyBorder="1" applyAlignment="1">
      <alignment horizontal="left" vertical="center"/>
    </xf>
    <xf numFmtId="0" fontId="30" fillId="12" borderId="5" xfId="0" applyFont="1" applyFill="1" applyBorder="1" applyAlignment="1">
      <alignment horizontal="left" vertical="center"/>
    </xf>
    <xf numFmtId="0" fontId="0" fillId="0" borderId="1" xfId="0" applyBorder="1" applyAlignment="1">
      <alignment horizontal="center"/>
    </xf>
    <xf numFmtId="0" fontId="41" fillId="13" borderId="13" xfId="0" applyFont="1" applyFill="1" applyBorder="1" applyAlignment="1">
      <alignment horizontal="left" vertical="center" wrapText="1"/>
    </xf>
    <xf numFmtId="0" fontId="41" fillId="13" borderId="14"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0" fillId="13" borderId="14" xfId="0" applyFont="1" applyFill="1" applyBorder="1" applyAlignment="1">
      <alignment horizontal="left" vertical="center" wrapText="1"/>
    </xf>
    <xf numFmtId="0" fontId="39" fillId="9" borderId="0" xfId="0" applyFont="1" applyFill="1" applyAlignment="1">
      <alignment horizontal="center" vertical="center"/>
    </xf>
    <xf numFmtId="0" fontId="37" fillId="9" borderId="0" xfId="0" applyFont="1" applyFill="1" applyAlignment="1">
      <alignment horizontal="left" vertical="center"/>
    </xf>
    <xf numFmtId="0" fontId="35" fillId="9" borderId="0" xfId="4" applyFont="1" applyFill="1" applyAlignment="1">
      <alignment horizontal="left"/>
    </xf>
    <xf numFmtId="0" fontId="23" fillId="6" borderId="11" xfId="0" applyFont="1" applyFill="1" applyBorder="1" applyAlignment="1">
      <alignment horizontal="left" vertical="center"/>
    </xf>
    <xf numFmtId="0" fontId="23" fillId="6" borderId="0" xfId="0" applyFont="1" applyFill="1" applyAlignment="1">
      <alignment horizontal="left" vertical="center"/>
    </xf>
    <xf numFmtId="0" fontId="36" fillId="0" borderId="0" xfId="2" applyFont="1" applyAlignment="1">
      <alignment horizontal="left"/>
    </xf>
    <xf numFmtId="0" fontId="0" fillId="0" borderId="0" xfId="0" applyAlignment="1">
      <alignment horizontal="center"/>
    </xf>
    <xf numFmtId="0" fontId="23" fillId="6" borderId="15" xfId="0" applyFont="1" applyFill="1" applyBorder="1" applyAlignment="1">
      <alignment horizontal="left" vertical="center"/>
    </xf>
    <xf numFmtId="0" fontId="23" fillId="6" borderId="4" xfId="0" applyFont="1" applyFill="1" applyBorder="1" applyAlignment="1">
      <alignment horizontal="left" vertical="center"/>
    </xf>
    <xf numFmtId="0" fontId="0" fillId="0" borderId="0" xfId="0" applyAlignment="1">
      <alignment horizontal="center" vertical="center" wrapText="1"/>
    </xf>
    <xf numFmtId="49" fontId="2" fillId="0" borderId="0" xfId="5" applyNumberFormat="1" applyFont="1" applyAlignment="1">
      <alignment horizontal="left" vertical="center"/>
    </xf>
    <xf numFmtId="0" fontId="35" fillId="0" borderId="0" xfId="4" applyFont="1" applyAlignment="1">
      <alignment horizontal="left"/>
    </xf>
    <xf numFmtId="0" fontId="1" fillId="0" borderId="0" xfId="5" applyAlignment="1">
      <alignment horizontal="center" vertical="center"/>
    </xf>
    <xf numFmtId="49" fontId="1" fillId="0" borderId="0" xfId="5" applyNumberFormat="1" applyAlignment="1">
      <alignment horizontal="left" vertical="center" wrapText="1"/>
    </xf>
    <xf numFmtId="0" fontId="1" fillId="0" borderId="4" xfId="5" applyBorder="1" applyAlignment="1">
      <alignment horizontal="left" vertical="center"/>
    </xf>
    <xf numFmtId="169" fontId="3" fillId="2" borderId="8" xfId="5" applyNumberFormat="1" applyFont="1" applyFill="1" applyBorder="1" applyAlignment="1">
      <alignment horizontal="center" vertical="center" wrapText="1"/>
    </xf>
    <xf numFmtId="169" fontId="3" fillId="2" borderId="2" xfId="5" applyNumberFormat="1" applyFont="1" applyFill="1" applyBorder="1" applyAlignment="1">
      <alignment horizontal="center" vertical="center" wrapText="1"/>
    </xf>
    <xf numFmtId="0" fontId="11" fillId="9" borderId="0" xfId="4" applyFont="1" applyFill="1" applyAlignment="1">
      <alignment horizontal="center" vertical="center" textRotation="90" wrapText="1"/>
    </xf>
    <xf numFmtId="0" fontId="3" fillId="9" borderId="0" xfId="4" applyFont="1" applyFill="1" applyAlignment="1">
      <alignment horizontal="center" vertical="center" textRotation="90" wrapText="1"/>
    </xf>
    <xf numFmtId="1" fontId="6" fillId="2" borderId="0" xfId="6" applyNumberFormat="1" applyFont="1" applyFill="1" applyAlignment="1">
      <alignment horizontal="left" vertical="center"/>
    </xf>
    <xf numFmtId="0" fontId="2" fillId="0" borderId="4" xfId="4" applyFont="1" applyBorder="1" applyAlignment="1">
      <alignment horizontal="center" vertical="center" wrapText="1"/>
    </xf>
    <xf numFmtId="0" fontId="2" fillId="0" borderId="0" xfId="4" applyFont="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35" fillId="9" borderId="0" xfId="0" applyFont="1" applyFill="1" applyAlignment="1">
      <alignment horizontal="left"/>
    </xf>
    <xf numFmtId="0" fontId="75" fillId="0" borderId="0" xfId="0" applyFont="1" applyAlignment="1">
      <alignment horizontal="left" vertical="center" wrapText="1"/>
    </xf>
    <xf numFmtId="0" fontId="5" fillId="9" borderId="0" xfId="0" applyFont="1" applyFill="1" applyAlignment="1">
      <alignment horizontal="left" vertical="center" wrapText="1"/>
    </xf>
    <xf numFmtId="0" fontId="2" fillId="9" borderId="4" xfId="0" applyFont="1" applyFill="1" applyBorder="1" applyAlignment="1">
      <alignment horizontal="left"/>
    </xf>
    <xf numFmtId="0" fontId="42" fillId="9" borderId="0" xfId="0" applyFont="1" applyFill="1" applyAlignment="1">
      <alignment horizontal="center"/>
    </xf>
    <xf numFmtId="0" fontId="67" fillId="9" borderId="0" xfId="0" applyFont="1" applyFill="1" applyAlignment="1">
      <alignment horizontal="left"/>
    </xf>
    <xf numFmtId="0" fontId="67" fillId="9" borderId="0" xfId="4" applyFont="1" applyFill="1" applyAlignment="1">
      <alignment horizontal="left"/>
    </xf>
    <xf numFmtId="0" fontId="65" fillId="9" borderId="0" xfId="0" applyFont="1" applyFill="1" applyAlignment="1">
      <alignment horizontal="left" vertical="center"/>
    </xf>
    <xf numFmtId="171" fontId="66" fillId="2" borderId="8" xfId="0" applyNumberFormat="1" applyFont="1" applyFill="1" applyBorder="1" applyAlignment="1">
      <alignment horizontal="left" vertical="center"/>
    </xf>
    <xf numFmtId="171" fontId="66" fillId="2" borderId="2" xfId="0" applyNumberFormat="1" applyFont="1" applyFill="1" applyBorder="1" applyAlignment="1">
      <alignment horizontal="left" vertical="center"/>
    </xf>
    <xf numFmtId="171" fontId="66" fillId="2" borderId="9" xfId="0" applyNumberFormat="1" applyFont="1" applyFill="1" applyBorder="1" applyAlignment="1">
      <alignment horizontal="left" vertical="center"/>
    </xf>
    <xf numFmtId="0" fontId="8" fillId="9" borderId="0" xfId="0" applyFont="1" applyFill="1" applyAlignment="1">
      <alignment horizontal="center" wrapText="1"/>
    </xf>
    <xf numFmtId="0" fontId="33" fillId="9" borderId="0" xfId="0" applyFont="1" applyFill="1" applyAlignment="1">
      <alignment horizontal="center" vertical="center" wrapText="1"/>
    </xf>
    <xf numFmtId="0" fontId="8" fillId="9" borderId="0" xfId="0" applyFont="1" applyFill="1" applyAlignment="1">
      <alignment horizontal="center" vertical="center" wrapText="1"/>
    </xf>
    <xf numFmtId="0" fontId="2" fillId="9" borderId="0" xfId="0" applyFont="1" applyFill="1" applyAlignment="1">
      <alignment horizontal="left" wrapText="1"/>
    </xf>
  </cellXfs>
  <cellStyles count="13">
    <cellStyle name="Comma" xfId="3" builtinId="3"/>
    <cellStyle name="Currency" xfId="10" builtinId="4"/>
    <cellStyle name="Currency 2" xfId="8" xr:uid="{17D39A6C-549D-471D-814D-6041956600EE}"/>
    <cellStyle name="Currency 2 2" xfId="9" xr:uid="{A16369E4-48F7-4C95-A4EF-CE127EA3DECB}"/>
    <cellStyle name="Currency 3" xfId="12" xr:uid="{AB317FAF-700D-46F9-914F-B90C9CE77311}"/>
    <cellStyle name="Hyperlink" xfId="2" builtinId="8"/>
    <cellStyle name="Normal" xfId="0" builtinId="0"/>
    <cellStyle name="Normal 2" xfId="4" xr:uid="{17250524-8686-4413-AC4C-49F1C8959285}"/>
    <cellStyle name="Normal 2 2" xfId="5" xr:uid="{157C781A-DF3D-432F-A091-F3318AB8255F}"/>
    <cellStyle name="Normal 2 2 2" xfId="6" xr:uid="{7C7BBEF1-66CA-40C9-8E6F-11590F2A2673}"/>
    <cellStyle name="Normal 2 3" xfId="7" xr:uid="{25E5C244-103E-45BC-87B5-8FECB4531A8A}"/>
    <cellStyle name="Normal 2 4" xfId="11" xr:uid="{0D86312B-8B1F-4D6E-BA46-7282E30B49E9}"/>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hyperlink" Target="#ProDVX!A1"/><Relationship Id="rId26" Type="http://schemas.openxmlformats.org/officeDocument/2006/relationships/image" Target="../media/image15.png"/><Relationship Id="rId39" Type="http://schemas.openxmlformats.org/officeDocument/2006/relationships/image" Target="../media/image23.png"/><Relationship Id="rId21" Type="http://schemas.openxmlformats.org/officeDocument/2006/relationships/image" Target="../media/image12.jpeg"/><Relationship Id="rId34" Type="http://schemas.openxmlformats.org/officeDocument/2006/relationships/image" Target="../media/image20.svg"/><Relationship Id="rId42" Type="http://schemas.openxmlformats.org/officeDocument/2006/relationships/image" Target="../media/image25.png"/><Relationship Id="rId7" Type="http://schemas.openxmlformats.org/officeDocument/2006/relationships/image" Target="../media/image4.png"/><Relationship Id="rId2" Type="http://schemas.openxmlformats.org/officeDocument/2006/relationships/image" Target="../media/image1.jpeg"/><Relationship Id="rId16" Type="http://schemas.openxmlformats.org/officeDocument/2006/relationships/hyperlink" Target="#'Ascentae Room Kits'!A1"/><Relationship Id="rId20" Type="http://schemas.openxmlformats.org/officeDocument/2006/relationships/hyperlink" Target="#GoBright!A1"/><Relationship Id="rId29" Type="http://schemas.openxmlformats.org/officeDocument/2006/relationships/image" Target="../media/image17.jpeg"/><Relationship Id="rId41" Type="http://schemas.openxmlformats.org/officeDocument/2006/relationships/image" Target="../media/image24.png"/><Relationship Id="rId1" Type="http://schemas.openxmlformats.org/officeDocument/2006/relationships/hyperlink" Target="#Maxhub!A1"/><Relationship Id="rId6" Type="http://schemas.openxmlformats.org/officeDocument/2006/relationships/image" Target="../media/image3.jpeg"/><Relationship Id="rId11" Type="http://schemas.openxmlformats.org/officeDocument/2006/relationships/image" Target="../media/image7.jpeg"/><Relationship Id="rId24" Type="http://schemas.openxmlformats.org/officeDocument/2006/relationships/image" Target="../media/image14.png"/><Relationship Id="rId32" Type="http://schemas.openxmlformats.org/officeDocument/2006/relationships/hyperlink" Target="#AirServer!A1"/><Relationship Id="rId37" Type="http://schemas.openxmlformats.org/officeDocument/2006/relationships/image" Target="../media/image22.png"/><Relationship Id="rId40" Type="http://schemas.openxmlformats.org/officeDocument/2006/relationships/hyperlink" Target="#ReThink!A1"/><Relationship Id="rId5" Type="http://schemas.openxmlformats.org/officeDocument/2006/relationships/hyperlink" Target="#PTZOptics!A1"/><Relationship Id="rId15" Type="http://schemas.openxmlformats.org/officeDocument/2006/relationships/image" Target="../media/image9.png"/><Relationship Id="rId23" Type="http://schemas.openxmlformats.org/officeDocument/2006/relationships/hyperlink" Target="#IAdea!A1"/><Relationship Id="rId28" Type="http://schemas.openxmlformats.org/officeDocument/2006/relationships/image" Target="../media/image16.png"/><Relationship Id="rId36" Type="http://schemas.openxmlformats.org/officeDocument/2006/relationships/hyperlink" Target="#Activefloor!A1"/><Relationship Id="rId10" Type="http://schemas.openxmlformats.org/officeDocument/2006/relationships/hyperlink" Target="#Huddly!A1"/><Relationship Id="rId19" Type="http://schemas.openxmlformats.org/officeDocument/2006/relationships/image" Target="../media/image11.jpeg"/><Relationship Id="rId31" Type="http://schemas.openxmlformats.org/officeDocument/2006/relationships/image" Target="../media/image18.png"/><Relationship Id="rId4" Type="http://schemas.openxmlformats.org/officeDocument/2006/relationships/image" Target="../media/image2.jpeg"/><Relationship Id="rId9" Type="http://schemas.openxmlformats.org/officeDocument/2006/relationships/image" Target="../media/image6.jpeg"/><Relationship Id="rId14" Type="http://schemas.openxmlformats.org/officeDocument/2006/relationships/hyperlink" Target="#Utelogy!A1"/><Relationship Id="rId22" Type="http://schemas.openxmlformats.org/officeDocument/2006/relationships/image" Target="../media/image13.jpeg"/><Relationship Id="rId27" Type="http://schemas.openxmlformats.org/officeDocument/2006/relationships/hyperlink" Target="#'HuMaN Kits'!A1"/><Relationship Id="rId30" Type="http://schemas.openxmlformats.org/officeDocument/2006/relationships/hyperlink" Target="#Nialli!A1"/><Relationship Id="rId35" Type="http://schemas.openxmlformats.org/officeDocument/2006/relationships/image" Target="../media/image21.png"/><Relationship Id="rId8" Type="http://schemas.openxmlformats.org/officeDocument/2006/relationships/image" Target="../media/image5.jpeg"/><Relationship Id="rId3" Type="http://schemas.openxmlformats.org/officeDocument/2006/relationships/hyperlink" Target="#Jupiter!A1"/><Relationship Id="rId12" Type="http://schemas.openxmlformats.org/officeDocument/2006/relationships/hyperlink" Target="#Nureva!A1"/><Relationship Id="rId17" Type="http://schemas.openxmlformats.org/officeDocument/2006/relationships/image" Target="../media/image10.png"/><Relationship Id="rId25" Type="http://schemas.openxmlformats.org/officeDocument/2006/relationships/hyperlink" Target="#Evoko!A1"/><Relationship Id="rId33" Type="http://schemas.openxmlformats.org/officeDocument/2006/relationships/image" Target="../media/image19.png"/><Relationship Id="rId38" Type="http://schemas.openxmlformats.org/officeDocument/2006/relationships/hyperlink" Target="#'Project Rooms'!A1"/></Relationships>
</file>

<file path=xl/drawings/_rels/drawing10.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hyperlink" Target="#ProDVX!A1"/><Relationship Id="rId1" Type="http://schemas.openxmlformats.org/officeDocument/2006/relationships/image" Target="../media/image2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2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7.png"/></Relationships>
</file>

<file path=xl/drawings/_rels/drawing15.xml.rels><?xml version="1.0" encoding="UTF-8" standalone="yes"?>
<Relationships xmlns="http://schemas.openxmlformats.org/package/2006/relationships"><Relationship Id="rId3" Type="http://schemas.openxmlformats.org/officeDocument/2006/relationships/hyperlink" Target="#ReThink!A1"/><Relationship Id="rId2" Type="http://schemas.openxmlformats.org/officeDocument/2006/relationships/image" Target="../media/image26.png"/><Relationship Id="rId1" Type="http://schemas.openxmlformats.org/officeDocument/2006/relationships/image" Target="../media/image34.png"/><Relationship Id="rId4"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0.svg"/><Relationship Id="rId2" Type="http://schemas.openxmlformats.org/officeDocument/2006/relationships/image" Target="../media/image19.png"/><Relationship Id="rId1" Type="http://schemas.openxmlformats.org/officeDocument/2006/relationships/image" Target="../media/image26.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27.png"/><Relationship Id="rId1" Type="http://schemas.openxmlformats.org/officeDocument/2006/relationships/image" Target="../media/image26.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3.png"/><Relationship Id="rId1" Type="http://schemas.openxmlformats.org/officeDocument/2006/relationships/image" Target="../media/image3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9.png"/><Relationship Id="rId1" Type="http://schemas.openxmlformats.org/officeDocument/2006/relationships/image" Target="../media/image2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jpeg"/><Relationship Id="rId1" Type="http://schemas.openxmlformats.org/officeDocument/2006/relationships/hyperlink" Target="#Maxhub!A1"/></Relationships>
</file>

<file path=xl/drawings/_rels/drawing8.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0.png"/></Relationships>
</file>

<file path=xl/drawings/_rels/drawing9.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131497</xdr:colOff>
      <xdr:row>14</xdr:row>
      <xdr:rowOff>1276771</xdr:rowOff>
    </xdr:from>
    <xdr:to>
      <xdr:col>6</xdr:col>
      <xdr:colOff>53339</xdr:colOff>
      <xdr:row>15</xdr:row>
      <xdr:rowOff>1227427</xdr:rowOff>
    </xdr:to>
    <xdr:pic>
      <xdr:nvPicPr>
        <xdr:cNvPr id="4" name="Picture 3" descr="Maxhub signs UK distribution deal with Dynamic CCTV">
          <a:hlinkClick xmlns:r="http://schemas.openxmlformats.org/officeDocument/2006/relationships" r:id="rId1"/>
          <a:extLst>
            <a:ext uri="{FF2B5EF4-FFF2-40B4-BE49-F238E27FC236}">
              <a16:creationId xmlns:a16="http://schemas.microsoft.com/office/drawing/2014/main" id="{865717B2-25CB-4A36-7090-06BFE60E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261212"/>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93864</xdr:colOff>
      <xdr:row>14</xdr:row>
      <xdr:rowOff>1342100</xdr:rowOff>
    </xdr:from>
    <xdr:to>
      <xdr:col>12</xdr:col>
      <xdr:colOff>146099</xdr:colOff>
      <xdr:row>16</xdr:row>
      <xdr:rowOff>146461</xdr:rowOff>
    </xdr:to>
    <xdr:pic>
      <xdr:nvPicPr>
        <xdr:cNvPr id="9" name="Picture 8" descr="Jupiter | 21:9 and the ultrawide revolution LCD displays">
          <a:hlinkClick xmlns:r="http://schemas.openxmlformats.org/officeDocument/2006/relationships" r:id="rId3"/>
          <a:extLst>
            <a:ext uri="{FF2B5EF4-FFF2-40B4-BE49-F238E27FC236}">
              <a16:creationId xmlns:a16="http://schemas.microsoft.com/office/drawing/2014/main" id="{644297DA-710A-D6D3-2B11-1F6131D7C7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7188" y="11326541"/>
          <a:ext cx="3077823" cy="168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389055</xdr:colOff>
      <xdr:row>16</xdr:row>
      <xdr:rowOff>182572</xdr:rowOff>
    </xdr:from>
    <xdr:to>
      <xdr:col>12</xdr:col>
      <xdr:colOff>395721</xdr:colOff>
      <xdr:row>16</xdr:row>
      <xdr:rowOff>1273094</xdr:rowOff>
    </xdr:to>
    <xdr:pic>
      <xdr:nvPicPr>
        <xdr:cNvPr id="11" name="Picture 10" descr="ptzoptics-logo - Icron Technologies Corp.">
          <a:hlinkClick xmlns:r="http://schemas.openxmlformats.org/officeDocument/2006/relationships" r:id="rId5"/>
          <a:extLst>
            <a:ext uri="{FF2B5EF4-FFF2-40B4-BE49-F238E27FC236}">
              <a16:creationId xmlns:a16="http://schemas.microsoft.com/office/drawing/2014/main" id="{86179D27-4E43-FDD7-4773-62165841F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82379" y="13046925"/>
          <a:ext cx="3032254" cy="109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159068</xdr:colOff>
      <xdr:row>0</xdr:row>
      <xdr:rowOff>81439</xdr:rowOff>
    </xdr:from>
    <xdr:to>
      <xdr:col>3</xdr:col>
      <xdr:colOff>529250</xdr:colOff>
      <xdr:row>0</xdr:row>
      <xdr:rowOff>2422740</xdr:rowOff>
    </xdr:to>
    <xdr:pic>
      <xdr:nvPicPr>
        <xdr:cNvPr id="13" name="Picture 12" descr="A black and white logo&#10;&#10;Description automatically generated">
          <a:extLst>
            <a:ext uri="{FF2B5EF4-FFF2-40B4-BE49-F238E27FC236}">
              <a16:creationId xmlns:a16="http://schemas.microsoft.com/office/drawing/2014/main" id="{5820A79D-E32B-81D2-8AE9-9424724CC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9068" y="81439"/>
          <a:ext cx="5081587" cy="235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333376</xdr:colOff>
      <xdr:row>0</xdr:row>
      <xdr:rowOff>831533</xdr:rowOff>
    </xdr:from>
    <xdr:to>
      <xdr:col>21</xdr:col>
      <xdr:colOff>192883</xdr:colOff>
      <xdr:row>7</xdr:row>
      <xdr:rowOff>160107</xdr:rowOff>
    </xdr:to>
    <xdr:pic>
      <xdr:nvPicPr>
        <xdr:cNvPr id="18" name="Picture 17" descr="A room with a large screen&#10;&#10;Description automatically generated">
          <a:extLst>
            <a:ext uri="{FF2B5EF4-FFF2-40B4-BE49-F238E27FC236}">
              <a16:creationId xmlns:a16="http://schemas.microsoft.com/office/drawing/2014/main" id="{32076BA8-2414-4120-AF60-90586622FA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70649" y="831533"/>
          <a:ext cx="4708598" cy="469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593451</xdr:colOff>
      <xdr:row>0</xdr:row>
      <xdr:rowOff>789580</xdr:rowOff>
    </xdr:from>
    <xdr:to>
      <xdr:col>28</xdr:col>
      <xdr:colOff>528681</xdr:colOff>
      <xdr:row>7</xdr:row>
      <xdr:rowOff>167684</xdr:rowOff>
    </xdr:to>
    <xdr:pic>
      <xdr:nvPicPr>
        <xdr:cNvPr id="19" name="Picture 18" descr="A room with a table and chairs&#10;&#10;Description automatically generated">
          <a:extLst>
            <a:ext uri="{FF2B5EF4-FFF2-40B4-BE49-F238E27FC236}">
              <a16:creationId xmlns:a16="http://schemas.microsoft.com/office/drawing/2014/main" id="{58EE936C-5418-4C5F-873C-C753143313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573678" y="789580"/>
          <a:ext cx="4784321" cy="474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340005</xdr:colOff>
      <xdr:row>16</xdr:row>
      <xdr:rowOff>0</xdr:rowOff>
    </xdr:from>
    <xdr:to>
      <xdr:col>6</xdr:col>
      <xdr:colOff>153790</xdr:colOff>
      <xdr:row>16</xdr:row>
      <xdr:rowOff>1544507</xdr:rowOff>
    </xdr:to>
    <xdr:pic>
      <xdr:nvPicPr>
        <xdr:cNvPr id="21" name="Picture 20" descr="Huddly: The Next-Gen intelligent camera has arrived">
          <a:hlinkClick xmlns:r="http://schemas.openxmlformats.org/officeDocument/2006/relationships" r:id="rId10"/>
          <a:extLst>
            <a:ext uri="{FF2B5EF4-FFF2-40B4-BE49-F238E27FC236}">
              <a16:creationId xmlns:a16="http://schemas.microsoft.com/office/drawing/2014/main" id="{7CAF6457-60CF-68C4-7CBA-0895B52303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6370" y="9578632"/>
          <a:ext cx="2854459"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590590</xdr:colOff>
      <xdr:row>16</xdr:row>
      <xdr:rowOff>218894</xdr:rowOff>
    </xdr:from>
    <xdr:to>
      <xdr:col>17</xdr:col>
      <xdr:colOff>551534</xdr:colOff>
      <xdr:row>16</xdr:row>
      <xdr:rowOff>1345151</xdr:rowOff>
    </xdr:to>
    <xdr:pic>
      <xdr:nvPicPr>
        <xdr:cNvPr id="22" name="Picture 21" descr="lumens-logo - Icron Technologies Corp.">
          <a:hlinkClick xmlns:r="http://schemas.openxmlformats.org/officeDocument/2006/relationships" r:id="rId12"/>
          <a:extLst>
            <a:ext uri="{FF2B5EF4-FFF2-40B4-BE49-F238E27FC236}">
              <a16:creationId xmlns:a16="http://schemas.microsoft.com/office/drawing/2014/main" id="{024F2E84-6B52-1B1D-E174-C725E5324F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09502" y="13083247"/>
          <a:ext cx="2986532" cy="1126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xdr:colOff>
      <xdr:row>18</xdr:row>
      <xdr:rowOff>0</xdr:rowOff>
    </xdr:from>
    <xdr:to>
      <xdr:col>8</xdr:col>
      <xdr:colOff>500062</xdr:colOff>
      <xdr:row>18</xdr:row>
      <xdr:rowOff>954426</xdr:rowOff>
    </xdr:to>
    <xdr:pic>
      <xdr:nvPicPr>
        <xdr:cNvPr id="32" name="Picture 31" descr="Overview">
          <a:hlinkClick xmlns:r="http://schemas.openxmlformats.org/officeDocument/2006/relationships" r:id="rId14"/>
          <a:extLst>
            <a:ext uri="{FF2B5EF4-FFF2-40B4-BE49-F238E27FC236}">
              <a16:creationId xmlns:a16="http://schemas.microsoft.com/office/drawing/2014/main" id="{669CD9D2-FF15-E5EB-46AE-170158FDB16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98258" y="16301357"/>
          <a:ext cx="4524375" cy="9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8</xdr:row>
      <xdr:rowOff>250984</xdr:rowOff>
    </xdr:from>
    <xdr:to>
      <xdr:col>7</xdr:col>
      <xdr:colOff>394608</xdr:colOff>
      <xdr:row>10</xdr:row>
      <xdr:rowOff>965428</xdr:rowOff>
    </xdr:to>
    <xdr:pic>
      <xdr:nvPicPr>
        <xdr:cNvPr id="34" name="Picture 33" descr="A black and white logo&#10;&#10;Description automatically generated">
          <a:hlinkClick xmlns:r="http://schemas.openxmlformats.org/officeDocument/2006/relationships" r:id="rId16"/>
          <a:extLst>
            <a:ext uri="{FF2B5EF4-FFF2-40B4-BE49-F238E27FC236}">
              <a16:creationId xmlns:a16="http://schemas.microsoft.com/office/drawing/2014/main" id="{7A6152D6-9E6E-4250-8E9E-0CC9D1305D6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98964" y="6102055"/>
          <a:ext cx="3605894" cy="166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442779</xdr:colOff>
      <xdr:row>13</xdr:row>
      <xdr:rowOff>120237</xdr:rowOff>
    </xdr:from>
    <xdr:ext cx="1835059" cy="544579"/>
    <xdr:pic>
      <xdr:nvPicPr>
        <xdr:cNvPr id="35" name="Picture 34" descr="ProDVX — Audio Visual Intelligence">
          <a:hlinkClick xmlns:r="http://schemas.openxmlformats.org/officeDocument/2006/relationships" r:id="rId18"/>
          <a:extLst>
            <a:ext uri="{FF2B5EF4-FFF2-40B4-BE49-F238E27FC236}">
              <a16:creationId xmlns:a16="http://schemas.microsoft.com/office/drawing/2014/main" id="{7721F877-A0E0-4FB2-A4EB-445A7EC659B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198850" y="8828808"/>
          <a:ext cx="1835059" cy="5445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418686</xdr:colOff>
      <xdr:row>12</xdr:row>
      <xdr:rowOff>397140</xdr:rowOff>
    </xdr:from>
    <xdr:ext cx="3620804" cy="908958"/>
    <xdr:pic>
      <xdr:nvPicPr>
        <xdr:cNvPr id="36" name="Picture 35">
          <a:hlinkClick xmlns:r="http://schemas.openxmlformats.org/officeDocument/2006/relationships" r:id="rId20"/>
          <a:extLst>
            <a:ext uri="{FF2B5EF4-FFF2-40B4-BE49-F238E27FC236}">
              <a16:creationId xmlns:a16="http://schemas.microsoft.com/office/drawing/2014/main" id="{01D935CC-79BC-4D56-8F79-D36A001E368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881304" y="8980846"/>
          <a:ext cx="3620804" cy="9089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52958</xdr:colOff>
      <xdr:row>14</xdr:row>
      <xdr:rowOff>0</xdr:rowOff>
    </xdr:from>
    <xdr:to>
      <xdr:col>6</xdr:col>
      <xdr:colOff>123265</xdr:colOff>
      <xdr:row>15</xdr:row>
      <xdr:rowOff>41362</xdr:rowOff>
    </xdr:to>
    <xdr:pic>
      <xdr:nvPicPr>
        <xdr:cNvPr id="38" name="Picture 37">
          <a:hlinkClick xmlns:r="http://schemas.openxmlformats.org/officeDocument/2006/relationships" r:id="rId12"/>
          <a:extLst>
            <a:ext uri="{FF2B5EF4-FFF2-40B4-BE49-F238E27FC236}">
              <a16:creationId xmlns:a16="http://schemas.microsoft.com/office/drawing/2014/main" id="{8F17BDF5-EF02-E603-E31F-6F22B4D4BA9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15576" y="9984441"/>
          <a:ext cx="3095895" cy="162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270647</xdr:colOff>
      <xdr:row>12</xdr:row>
      <xdr:rowOff>59531</xdr:rowOff>
    </xdr:from>
    <xdr:to>
      <xdr:col>14</xdr:col>
      <xdr:colOff>554832</xdr:colOff>
      <xdr:row>14</xdr:row>
      <xdr:rowOff>147914</xdr:rowOff>
    </xdr:to>
    <xdr:pic>
      <xdr:nvPicPr>
        <xdr:cNvPr id="40" name="Picture 39" descr="IAdea | Award-winning room booking panel and digital signage ...">
          <a:hlinkClick xmlns:r="http://schemas.openxmlformats.org/officeDocument/2006/relationships" r:id="rId23"/>
          <a:extLst>
            <a:ext uri="{FF2B5EF4-FFF2-40B4-BE49-F238E27FC236}">
              <a16:creationId xmlns:a16="http://schemas.microsoft.com/office/drawing/2014/main" id="{D151EC6F-7FAF-1D3F-5271-97EA2F37737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476004" y="8632031"/>
          <a:ext cx="1508828" cy="14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8913</xdr:colOff>
      <xdr:row>11</xdr:row>
      <xdr:rowOff>564688</xdr:rowOff>
    </xdr:from>
    <xdr:to>
      <xdr:col>18</xdr:col>
      <xdr:colOff>118451</xdr:colOff>
      <xdr:row>14</xdr:row>
      <xdr:rowOff>385802</xdr:rowOff>
    </xdr:to>
    <xdr:pic>
      <xdr:nvPicPr>
        <xdr:cNvPr id="41" name="Picture 40" descr="Biamp Evoko">
          <a:hlinkClick xmlns:r="http://schemas.openxmlformats.org/officeDocument/2006/relationships" r:id="rId25"/>
          <a:extLst>
            <a:ext uri="{FF2B5EF4-FFF2-40B4-BE49-F238E27FC236}">
              <a16:creationId xmlns:a16="http://schemas.microsoft.com/office/drawing/2014/main" id="{F27179F0-70CC-1109-6AE1-0D22D8B91798}"/>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51234" y="8416009"/>
          <a:ext cx="1946503" cy="198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220278</xdr:colOff>
      <xdr:row>9</xdr:row>
      <xdr:rowOff>243745</xdr:rowOff>
    </xdr:from>
    <xdr:to>
      <xdr:col>13</xdr:col>
      <xdr:colOff>421821</xdr:colOff>
      <xdr:row>10</xdr:row>
      <xdr:rowOff>820208</xdr:rowOff>
    </xdr:to>
    <xdr:pic>
      <xdr:nvPicPr>
        <xdr:cNvPr id="48" name="Picture 47" descr="Maxhub signs UK distribution deal with Dynamic CCTV">
          <a:hlinkClick xmlns:r="http://schemas.openxmlformats.org/officeDocument/2006/relationships" r:id="rId1"/>
          <a:extLst>
            <a:ext uri="{FF2B5EF4-FFF2-40B4-BE49-F238E27FC236}">
              <a16:creationId xmlns:a16="http://schemas.microsoft.com/office/drawing/2014/main" id="{A92DD4A6-0B34-C5CD-561E-900FD5128D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00992" y="6571066"/>
          <a:ext cx="2038508" cy="1052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261100</xdr:colOff>
      <xdr:row>7</xdr:row>
      <xdr:rowOff>165972</xdr:rowOff>
    </xdr:from>
    <xdr:to>
      <xdr:col>19</xdr:col>
      <xdr:colOff>295273</xdr:colOff>
      <xdr:row>11</xdr:row>
      <xdr:rowOff>17387</xdr:rowOff>
    </xdr:to>
    <xdr:grpSp>
      <xdr:nvGrpSpPr>
        <xdr:cNvPr id="62" name="Group 61">
          <a:hlinkClick xmlns:r="http://schemas.openxmlformats.org/officeDocument/2006/relationships" r:id="rId27"/>
          <a:extLst>
            <a:ext uri="{FF2B5EF4-FFF2-40B4-BE49-F238E27FC236}">
              <a16:creationId xmlns:a16="http://schemas.microsoft.com/office/drawing/2014/main" id="{11C125E7-CE94-D791-31E0-15C10910A391}"/>
            </a:ext>
          </a:extLst>
        </xdr:cNvPr>
        <xdr:cNvGrpSpPr/>
      </xdr:nvGrpSpPr>
      <xdr:grpSpPr>
        <a:xfrm>
          <a:off x="9214600" y="5528547"/>
          <a:ext cx="5520573" cy="2327915"/>
          <a:chOff x="9241814" y="5540793"/>
          <a:chExt cx="5545066" cy="2327915"/>
        </a:xfrm>
      </xdr:grpSpPr>
      <xdr:pic>
        <xdr:nvPicPr>
          <xdr:cNvPr id="52" name="Picture 51" descr="Maxhub signs UK distribution deal with Dynamic CCTV">
            <a:extLst>
              <a:ext uri="{FF2B5EF4-FFF2-40B4-BE49-F238E27FC236}">
                <a16:creationId xmlns:a16="http://schemas.microsoft.com/office/drawing/2014/main" id="{28F2D7B5-B78D-23F3-73B4-526575021D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41814" y="6815995"/>
            <a:ext cx="2038508" cy="105271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 name="Picture 52">
            <a:extLst>
              <a:ext uri="{FF2B5EF4-FFF2-40B4-BE49-F238E27FC236}">
                <a16:creationId xmlns:a16="http://schemas.microsoft.com/office/drawing/2014/main" id="{0ABCA547-90D6-DF19-C4E5-8C8D192B4D4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567815" y="5540793"/>
            <a:ext cx="1671685" cy="86327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 name="Picture 55" descr="Huddly: The Next-Gen intelligent camera has arrived">
            <a:extLst>
              <a:ext uri="{FF2B5EF4-FFF2-40B4-BE49-F238E27FC236}">
                <a16:creationId xmlns:a16="http://schemas.microsoft.com/office/drawing/2014/main" id="{7BC0D917-75E1-7B97-9383-048C0CBDBDA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497612" y="6229037"/>
            <a:ext cx="1619424" cy="8649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0" name="Picture 59">
            <a:extLst>
              <a:ext uri="{FF2B5EF4-FFF2-40B4-BE49-F238E27FC236}">
                <a16:creationId xmlns:a16="http://schemas.microsoft.com/office/drawing/2014/main" id="{1BDE71F0-9D5B-1052-405E-E09EA21A5D5C}"/>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2101355" y="5973535"/>
            <a:ext cx="2685525" cy="15063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28</xdr:col>
      <xdr:colOff>100014</xdr:colOff>
      <xdr:row>0</xdr:row>
      <xdr:rowOff>705369</xdr:rowOff>
    </xdr:from>
    <xdr:to>
      <xdr:col>35</xdr:col>
      <xdr:colOff>587216</xdr:colOff>
      <xdr:row>7</xdr:row>
      <xdr:rowOff>60613</xdr:rowOff>
    </xdr:to>
    <xdr:pic>
      <xdr:nvPicPr>
        <xdr:cNvPr id="20" name="Picture 19" descr="A computer monitor on a wall&#10;&#10;Description automatically generated">
          <a:extLst>
            <a:ext uri="{FF2B5EF4-FFF2-40B4-BE49-F238E27FC236}">
              <a16:creationId xmlns:a16="http://schemas.microsoft.com/office/drawing/2014/main" id="{9869BC8F-359F-4D17-893B-2AA403300922}"/>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9929332" y="705369"/>
          <a:ext cx="4730157" cy="472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53883</xdr:colOff>
      <xdr:row>20</xdr:row>
      <xdr:rowOff>78441</xdr:rowOff>
    </xdr:from>
    <xdr:ext cx="2325219" cy="724312"/>
    <xdr:pic>
      <xdr:nvPicPr>
        <xdr:cNvPr id="12" name="Picture 11">
          <a:hlinkClick xmlns:r="http://schemas.openxmlformats.org/officeDocument/2006/relationships" r:id="rId30"/>
          <a:extLst>
            <a:ext uri="{FF2B5EF4-FFF2-40B4-BE49-F238E27FC236}">
              <a16:creationId xmlns:a16="http://schemas.microsoft.com/office/drawing/2014/main" id="{81C25580-D01D-AF0B-C4BE-0735A132423C}"/>
            </a:ext>
          </a:extLst>
        </xdr:cNvPr>
        <xdr:cNvPicPr>
          <a:picLocks noChangeAspect="1"/>
        </xdr:cNvPicPr>
      </xdr:nvPicPr>
      <xdr:blipFill>
        <a:blip xmlns:r="http://schemas.openxmlformats.org/officeDocument/2006/relationships" r:embed="rId31"/>
        <a:stretch>
          <a:fillRect/>
        </a:stretch>
      </xdr:blipFill>
      <xdr:spPr>
        <a:xfrm>
          <a:off x="3516501" y="19318941"/>
          <a:ext cx="2325219" cy="724312"/>
        </a:xfrm>
        <a:prstGeom prst="rect">
          <a:avLst/>
        </a:prstGeom>
      </xdr:spPr>
    </xdr:pic>
    <xdr:clientData/>
  </xdr:oneCellAnchor>
  <xdr:oneCellAnchor>
    <xdr:from>
      <xdr:col>8</xdr:col>
      <xdr:colOff>95761</xdr:colOff>
      <xdr:row>19</xdr:row>
      <xdr:rowOff>402393</xdr:rowOff>
    </xdr:from>
    <xdr:ext cx="3486150" cy="501528"/>
    <xdr:pic>
      <xdr:nvPicPr>
        <xdr:cNvPr id="17" name="Graphic 16">
          <a:hlinkClick xmlns:r="http://schemas.openxmlformats.org/officeDocument/2006/relationships" r:id="rId32"/>
          <a:extLst>
            <a:ext uri="{FF2B5EF4-FFF2-40B4-BE49-F238E27FC236}">
              <a16:creationId xmlns:a16="http://schemas.microsoft.com/office/drawing/2014/main" id="{89A7185E-6B61-ECE2-8E33-85BF371AF471}"/>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7794202" y="17693069"/>
          <a:ext cx="3486150" cy="501528"/>
        </a:xfrm>
        <a:prstGeom prst="rect">
          <a:avLst/>
        </a:prstGeom>
      </xdr:spPr>
    </xdr:pic>
    <xdr:clientData/>
  </xdr:oneCellAnchor>
  <xdr:twoCellAnchor editAs="oneCell">
    <xdr:from>
      <xdr:col>1</xdr:col>
      <xdr:colOff>53255</xdr:colOff>
      <xdr:row>19</xdr:row>
      <xdr:rowOff>123263</xdr:rowOff>
    </xdr:from>
    <xdr:to>
      <xdr:col>6</xdr:col>
      <xdr:colOff>546845</xdr:colOff>
      <xdr:row>19</xdr:row>
      <xdr:rowOff>1473011</xdr:rowOff>
    </xdr:to>
    <xdr:pic>
      <xdr:nvPicPr>
        <xdr:cNvPr id="23" name="Picture 22" descr="Mersive | SCHOMS">
          <a:extLst>
            <a:ext uri="{FF2B5EF4-FFF2-40B4-BE49-F238E27FC236}">
              <a16:creationId xmlns:a16="http://schemas.microsoft.com/office/drawing/2014/main" id="{287B9D00-3864-C869-3E1E-02C996094A9B}"/>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515873" y="17413939"/>
          <a:ext cx="3519178" cy="1349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2980177</xdr:colOff>
      <xdr:row>22</xdr:row>
      <xdr:rowOff>0</xdr:rowOff>
    </xdr:from>
    <xdr:to>
      <xdr:col>6</xdr:col>
      <xdr:colOff>90768</xdr:colOff>
      <xdr:row>23</xdr:row>
      <xdr:rowOff>90717</xdr:rowOff>
    </xdr:to>
    <xdr:pic>
      <xdr:nvPicPr>
        <xdr:cNvPr id="24" name="Picture 23" descr="A colorful squares on a black background&#10;&#10;Description automatically generated">
          <a:hlinkClick xmlns:r="http://schemas.openxmlformats.org/officeDocument/2006/relationships" r:id="rId36"/>
          <a:extLst>
            <a:ext uri="{FF2B5EF4-FFF2-40B4-BE49-F238E27FC236}">
              <a16:creationId xmlns:a16="http://schemas.microsoft.com/office/drawing/2014/main" id="{84AEE3A7-2211-7016-085C-4CB207B00F1E}"/>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2980177" y="21382533"/>
          <a:ext cx="3598797" cy="205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131497</xdr:colOff>
      <xdr:row>14</xdr:row>
      <xdr:rowOff>1377624</xdr:rowOff>
    </xdr:from>
    <xdr:to>
      <xdr:col>6</xdr:col>
      <xdr:colOff>53339</xdr:colOff>
      <xdr:row>16</xdr:row>
      <xdr:rowOff>28398</xdr:rowOff>
    </xdr:to>
    <xdr:pic>
      <xdr:nvPicPr>
        <xdr:cNvPr id="33" name="Picture 32" descr="Maxhub signs UK distribution deal with Dynamic CCTV">
          <a:hlinkClick xmlns:r="http://schemas.openxmlformats.org/officeDocument/2006/relationships" r:id="rId1"/>
          <a:extLst>
            <a:ext uri="{FF2B5EF4-FFF2-40B4-BE49-F238E27FC236}">
              <a16:creationId xmlns:a16="http://schemas.microsoft.com/office/drawing/2014/main" id="{BD708B33-8143-1ACA-4584-2566BB02A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362065"/>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302510</xdr:colOff>
      <xdr:row>19</xdr:row>
      <xdr:rowOff>1512795</xdr:rowOff>
    </xdr:from>
    <xdr:to>
      <xdr:col>7</xdr:col>
      <xdr:colOff>302558</xdr:colOff>
      <xdr:row>20</xdr:row>
      <xdr:rowOff>822221</xdr:rowOff>
    </xdr:to>
    <xdr:pic>
      <xdr:nvPicPr>
        <xdr:cNvPr id="2" name="Picture 1">
          <a:hlinkClick xmlns:r="http://schemas.openxmlformats.org/officeDocument/2006/relationships" r:id="rId38"/>
          <a:extLst>
            <a:ext uri="{FF2B5EF4-FFF2-40B4-BE49-F238E27FC236}">
              <a16:creationId xmlns:a16="http://schemas.microsoft.com/office/drawing/2014/main" id="{8214713B-8728-4F6C-9791-528145E6A1EA}"/>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6185598" y="18803471"/>
          <a:ext cx="1210284" cy="1259250"/>
        </a:xfrm>
        <a:prstGeom prst="rect">
          <a:avLst/>
        </a:prstGeom>
      </xdr:spPr>
    </xdr:pic>
    <xdr:clientData/>
  </xdr:twoCellAnchor>
  <xdr:twoCellAnchor editAs="oneCell">
    <xdr:from>
      <xdr:col>1</xdr:col>
      <xdr:colOff>145676</xdr:colOff>
      <xdr:row>21</xdr:row>
      <xdr:rowOff>343490</xdr:rowOff>
    </xdr:from>
    <xdr:to>
      <xdr:col>7</xdr:col>
      <xdr:colOff>124391</xdr:colOff>
      <xdr:row>21</xdr:row>
      <xdr:rowOff>941292</xdr:rowOff>
    </xdr:to>
    <xdr:pic>
      <xdr:nvPicPr>
        <xdr:cNvPr id="10" name="Picture 9" descr="Rethink AV Ltd">
          <a:hlinkClick xmlns:r="http://schemas.openxmlformats.org/officeDocument/2006/relationships" r:id="rId40"/>
          <a:extLst>
            <a:ext uri="{FF2B5EF4-FFF2-40B4-BE49-F238E27FC236}">
              <a16:creationId xmlns:a16="http://schemas.microsoft.com/office/drawing/2014/main" id="{9932D949-1451-FC96-382F-72166F7F1278}"/>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608294" y="20827843"/>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298672</xdr:colOff>
      <xdr:row>16</xdr:row>
      <xdr:rowOff>168087</xdr:rowOff>
    </xdr:from>
    <xdr:to>
      <xdr:col>24</xdr:col>
      <xdr:colOff>0</xdr:colOff>
      <xdr:row>16</xdr:row>
      <xdr:rowOff>1303242</xdr:rowOff>
    </xdr:to>
    <xdr:pic>
      <xdr:nvPicPr>
        <xdr:cNvPr id="28" name="Picture 27" descr="Rocware Partner Portal">
          <a:extLst>
            <a:ext uri="{FF2B5EF4-FFF2-40B4-BE49-F238E27FC236}">
              <a16:creationId xmlns:a16="http://schemas.microsoft.com/office/drawing/2014/main" id="{C399D632-C508-1537-8589-5705C09B122C}"/>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3443172" y="13032440"/>
          <a:ext cx="3937152" cy="113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51955</xdr:colOff>
      <xdr:row>16</xdr:row>
      <xdr:rowOff>1804148</xdr:rowOff>
    </xdr:from>
    <xdr:to>
      <xdr:col>5</xdr:col>
      <xdr:colOff>586537</xdr:colOff>
      <xdr:row>17</xdr:row>
      <xdr:rowOff>1498715</xdr:rowOff>
    </xdr:to>
    <xdr:pic>
      <xdr:nvPicPr>
        <xdr:cNvPr id="6" name="Picture 5" descr="Maxhub signs UK distribution deal with Dynamic CCTV">
          <a:hlinkClick xmlns:r="http://schemas.openxmlformats.org/officeDocument/2006/relationships" r:id="rId1"/>
          <a:extLst>
            <a:ext uri="{FF2B5EF4-FFF2-40B4-BE49-F238E27FC236}">
              <a16:creationId xmlns:a16="http://schemas.microsoft.com/office/drawing/2014/main" id="{ADF61927-3E33-95C1-BF31-FCF8B402FA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4573" y="14668501"/>
          <a:ext cx="2955052" cy="15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2103938</xdr:colOff>
      <xdr:row>5</xdr:row>
      <xdr:rowOff>37988</xdr:rowOff>
    </xdr:to>
    <xdr:pic>
      <xdr:nvPicPr>
        <xdr:cNvPr id="2" name="Picture 1" descr="Your Hybrid Working Solution Provider | Ascentae Limited">
          <a:extLst>
            <a:ext uri="{FF2B5EF4-FFF2-40B4-BE49-F238E27FC236}">
              <a16:creationId xmlns:a16="http://schemas.microsoft.com/office/drawing/2014/main" id="{92890E50-64AC-4A5F-A068-C7EE2F9D7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59103" cy="896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882872</xdr:colOff>
      <xdr:row>0</xdr:row>
      <xdr:rowOff>168576</xdr:rowOff>
    </xdr:from>
    <xdr:to>
      <xdr:col>7</xdr:col>
      <xdr:colOff>964677</xdr:colOff>
      <xdr:row>4</xdr:row>
      <xdr:rowOff>107204</xdr:rowOff>
    </xdr:to>
    <xdr:pic>
      <xdr:nvPicPr>
        <xdr:cNvPr id="3" name="Picture 2" descr="ProDVX — Audio Visual Intelligence">
          <a:hlinkClick xmlns:r="http://schemas.openxmlformats.org/officeDocument/2006/relationships" r:id="rId2"/>
          <a:extLst>
            <a:ext uri="{FF2B5EF4-FFF2-40B4-BE49-F238E27FC236}">
              <a16:creationId xmlns:a16="http://schemas.microsoft.com/office/drawing/2014/main" id="{8E5D46EF-D3CF-463E-B8C2-631213D6D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62196" y="168576"/>
          <a:ext cx="2094418" cy="604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16</xdr:row>
      <xdr:rowOff>0</xdr:rowOff>
    </xdr:from>
    <xdr:ext cx="304800" cy="304800"/>
    <xdr:sp macro="" textlink="">
      <xdr:nvSpPr>
        <xdr:cNvPr id="2" name="AutoShape 4" descr="Image result for ascentae">
          <a:extLst>
            <a:ext uri="{FF2B5EF4-FFF2-40B4-BE49-F238E27FC236}">
              <a16:creationId xmlns:a16="http://schemas.microsoft.com/office/drawing/2014/main" id="{838B4DAF-C9D4-4C8D-B610-E0BE7EB4D22F}"/>
            </a:ext>
          </a:extLst>
        </xdr:cNvPr>
        <xdr:cNvSpPr>
          <a:spLocks noChangeAspect="1" noChangeArrowheads="1"/>
        </xdr:cNvSpPr>
      </xdr:nvSpPr>
      <xdr:spPr bwMode="auto">
        <a:xfrm>
          <a:off x="2714625"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3" name="AutoShape 7" descr="Image result for ascentae">
          <a:extLst>
            <a:ext uri="{FF2B5EF4-FFF2-40B4-BE49-F238E27FC236}">
              <a16:creationId xmlns:a16="http://schemas.microsoft.com/office/drawing/2014/main" id="{6F4BF0B8-6EA1-4B2F-8F7B-1626A6A38F5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4" name="AutoShape 8" descr="Image result for ascentae">
          <a:extLst>
            <a:ext uri="{FF2B5EF4-FFF2-40B4-BE49-F238E27FC236}">
              <a16:creationId xmlns:a16="http://schemas.microsoft.com/office/drawing/2014/main" id="{2E2CE2CB-4614-4BA4-BFD1-3862D74228B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5" name="AutoShape 9" descr="Image result for ascentae">
          <a:extLst>
            <a:ext uri="{FF2B5EF4-FFF2-40B4-BE49-F238E27FC236}">
              <a16:creationId xmlns:a16="http://schemas.microsoft.com/office/drawing/2014/main" id="{FC01C172-2EAA-4364-9615-68035A0CBE5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6" name="AutoShape 10" descr="Image result for ascentae">
          <a:extLst>
            <a:ext uri="{FF2B5EF4-FFF2-40B4-BE49-F238E27FC236}">
              <a16:creationId xmlns:a16="http://schemas.microsoft.com/office/drawing/2014/main" id="{3AE150DF-9E88-43E9-9D46-DEC70596D1EC}"/>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7" name="AutoShape 11" descr="Image result for ascentae">
          <a:extLst>
            <a:ext uri="{FF2B5EF4-FFF2-40B4-BE49-F238E27FC236}">
              <a16:creationId xmlns:a16="http://schemas.microsoft.com/office/drawing/2014/main" id="{25F64831-9A7D-4A47-ACFC-63A4315E8F5D}"/>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8" name="AutoShape 12" descr="Image result for ascentae">
          <a:extLst>
            <a:ext uri="{FF2B5EF4-FFF2-40B4-BE49-F238E27FC236}">
              <a16:creationId xmlns:a16="http://schemas.microsoft.com/office/drawing/2014/main" id="{D893E142-A1C4-42DA-B9E2-483551155DF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4800"/>
    <xdr:sp macro="" textlink="">
      <xdr:nvSpPr>
        <xdr:cNvPr id="9" name="AutoShape 4" descr="Image result for ascentae">
          <a:extLst>
            <a:ext uri="{FF2B5EF4-FFF2-40B4-BE49-F238E27FC236}">
              <a16:creationId xmlns:a16="http://schemas.microsoft.com/office/drawing/2014/main" id="{6EDB2E96-06ED-4FCA-8F22-D59EE3C6AE66}"/>
            </a:ext>
          </a:extLst>
        </xdr:cNvPr>
        <xdr:cNvSpPr>
          <a:spLocks noChangeAspect="1" noChangeArrowheads="1"/>
        </xdr:cNvSpPr>
      </xdr:nvSpPr>
      <xdr:spPr bwMode="auto">
        <a:xfrm>
          <a:off x="27146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165100</xdr:colOff>
      <xdr:row>7</xdr:row>
      <xdr:rowOff>127000</xdr:rowOff>
    </xdr:from>
    <xdr:ext cx="304800" cy="304800"/>
    <xdr:sp macro="" textlink="">
      <xdr:nvSpPr>
        <xdr:cNvPr id="10" name="AutoShape 6" descr="Image result for ascentae">
          <a:extLst>
            <a:ext uri="{FF2B5EF4-FFF2-40B4-BE49-F238E27FC236}">
              <a16:creationId xmlns:a16="http://schemas.microsoft.com/office/drawing/2014/main" id="{FB672437-D449-4C29-A1AB-B3DD1E5C5CBD}"/>
            </a:ext>
          </a:extLst>
        </xdr:cNvPr>
        <xdr:cNvSpPr>
          <a:spLocks noChangeAspect="1" noChangeArrowheads="1"/>
        </xdr:cNvSpPr>
      </xdr:nvSpPr>
      <xdr:spPr bwMode="auto">
        <a:xfrm>
          <a:off x="2883535" y="434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1" name="AutoShape 7" descr="Image result for ascentae">
          <a:extLst>
            <a:ext uri="{FF2B5EF4-FFF2-40B4-BE49-F238E27FC236}">
              <a16:creationId xmlns:a16="http://schemas.microsoft.com/office/drawing/2014/main" id="{8893EED2-365B-4C61-A25C-E73010DE0DC4}"/>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2" name="AutoShape 8" descr="Image result for ascentae">
          <a:extLst>
            <a:ext uri="{FF2B5EF4-FFF2-40B4-BE49-F238E27FC236}">
              <a16:creationId xmlns:a16="http://schemas.microsoft.com/office/drawing/2014/main" id="{B89BF3ED-42F1-4326-B2AD-A50F47565A8A}"/>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3" name="AutoShape 9" descr="Image result for ascentae">
          <a:extLst>
            <a:ext uri="{FF2B5EF4-FFF2-40B4-BE49-F238E27FC236}">
              <a16:creationId xmlns:a16="http://schemas.microsoft.com/office/drawing/2014/main" id="{8C1AB053-4926-4995-AD0F-035794D22AB0}"/>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43296</xdr:rowOff>
    </xdr:from>
    <xdr:ext cx="304800" cy="313459"/>
    <xdr:sp macro="" textlink="">
      <xdr:nvSpPr>
        <xdr:cNvPr id="14" name="AutoShape 10" descr="Image result for ascentae">
          <a:extLst>
            <a:ext uri="{FF2B5EF4-FFF2-40B4-BE49-F238E27FC236}">
              <a16:creationId xmlns:a16="http://schemas.microsoft.com/office/drawing/2014/main" id="{D635C838-35FA-45D0-A8A3-AD6627F2EBFC}"/>
            </a:ext>
          </a:extLst>
        </xdr:cNvPr>
        <xdr:cNvSpPr>
          <a:spLocks noChangeAspect="1" noChangeArrowheads="1"/>
        </xdr:cNvSpPr>
      </xdr:nvSpPr>
      <xdr:spPr bwMode="auto">
        <a:xfrm>
          <a:off x="10823864" y="5325341"/>
          <a:ext cx="304800" cy="3134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9525</xdr:colOff>
      <xdr:row>18</xdr:row>
      <xdr:rowOff>0</xdr:rowOff>
    </xdr:from>
    <xdr:ext cx="304800" cy="304800"/>
    <xdr:sp macro="" textlink="">
      <xdr:nvSpPr>
        <xdr:cNvPr id="17" name="AutoShape 4" descr="Image result for ascentae">
          <a:extLst>
            <a:ext uri="{FF2B5EF4-FFF2-40B4-BE49-F238E27FC236}">
              <a16:creationId xmlns:a16="http://schemas.microsoft.com/office/drawing/2014/main" id="{8C535B2E-EE8B-4BC1-AAE8-4A07DEC46B25}"/>
            </a:ext>
          </a:extLst>
        </xdr:cNvPr>
        <xdr:cNvSpPr>
          <a:spLocks noChangeAspect="1" noChangeArrowheads="1"/>
        </xdr:cNvSpPr>
      </xdr:nvSpPr>
      <xdr:spPr bwMode="auto">
        <a:xfrm>
          <a:off x="272605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19" name="AutoShape 6" descr="Image result for ascentae">
          <a:extLst>
            <a:ext uri="{FF2B5EF4-FFF2-40B4-BE49-F238E27FC236}">
              <a16:creationId xmlns:a16="http://schemas.microsoft.com/office/drawing/2014/main" id="{06FB7444-BEAF-4F41-9ACD-AAE8BAEEB092}"/>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0" name="AutoShape 6" descr="Image result for ascentae">
          <a:extLst>
            <a:ext uri="{FF2B5EF4-FFF2-40B4-BE49-F238E27FC236}">
              <a16:creationId xmlns:a16="http://schemas.microsoft.com/office/drawing/2014/main" id="{382D527C-1064-46AC-BF9C-813150DE8E30}"/>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1" name="AutoShape 6" descr="Image result for ascentae">
          <a:extLst>
            <a:ext uri="{FF2B5EF4-FFF2-40B4-BE49-F238E27FC236}">
              <a16:creationId xmlns:a16="http://schemas.microsoft.com/office/drawing/2014/main" id="{05D56492-6BD8-4B56-9521-AFA8ADE6C318}"/>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2" name="AutoShape 6" descr="Image result for ascentae">
          <a:extLst>
            <a:ext uri="{FF2B5EF4-FFF2-40B4-BE49-F238E27FC236}">
              <a16:creationId xmlns:a16="http://schemas.microsoft.com/office/drawing/2014/main" id="{6D57B2CB-C06C-41F1-A5AB-6A54C5F7D4F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3" name="AutoShape 6" descr="Image result for ascentae">
          <a:extLst>
            <a:ext uri="{FF2B5EF4-FFF2-40B4-BE49-F238E27FC236}">
              <a16:creationId xmlns:a16="http://schemas.microsoft.com/office/drawing/2014/main" id="{CE6BAC89-7F56-468E-BC44-1E588812C865}"/>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4" name="AutoShape 6" descr="Image result for ascentae">
          <a:extLst>
            <a:ext uri="{FF2B5EF4-FFF2-40B4-BE49-F238E27FC236}">
              <a16:creationId xmlns:a16="http://schemas.microsoft.com/office/drawing/2014/main" id="{3BDFD3B9-694E-4479-9F2D-3BDCD089526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5" name="AutoShape 6" descr="Image result for ascentae">
          <a:extLst>
            <a:ext uri="{FF2B5EF4-FFF2-40B4-BE49-F238E27FC236}">
              <a16:creationId xmlns:a16="http://schemas.microsoft.com/office/drawing/2014/main" id="{61427840-6AD1-42DE-B586-9B379237DE6C}"/>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6" name="AutoShape 7" descr="Image result for ascentae">
          <a:extLst>
            <a:ext uri="{FF2B5EF4-FFF2-40B4-BE49-F238E27FC236}">
              <a16:creationId xmlns:a16="http://schemas.microsoft.com/office/drawing/2014/main" id="{ABC37630-087F-4B44-8C1C-9A2CB1597A44}"/>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7" name="AutoShape 8" descr="Image result for ascentae">
          <a:extLst>
            <a:ext uri="{FF2B5EF4-FFF2-40B4-BE49-F238E27FC236}">
              <a16:creationId xmlns:a16="http://schemas.microsoft.com/office/drawing/2014/main" id="{71B1E7E9-ED9F-4224-887E-20905E99D107}"/>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8" name="AutoShape 9" descr="Image result for ascentae">
          <a:extLst>
            <a:ext uri="{FF2B5EF4-FFF2-40B4-BE49-F238E27FC236}">
              <a16:creationId xmlns:a16="http://schemas.microsoft.com/office/drawing/2014/main" id="{5664C101-CD64-4B80-B943-48C3490E27AD}"/>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35</xdr:row>
      <xdr:rowOff>99391</xdr:rowOff>
    </xdr:from>
    <xdr:ext cx="304800" cy="304800"/>
    <xdr:sp macro="" textlink="">
      <xdr:nvSpPr>
        <xdr:cNvPr id="30" name="AutoShape 11" descr="Image result for ascentae">
          <a:extLst>
            <a:ext uri="{FF2B5EF4-FFF2-40B4-BE49-F238E27FC236}">
              <a16:creationId xmlns:a16="http://schemas.microsoft.com/office/drawing/2014/main" id="{2F02A3AE-A092-47C5-9328-EEF104B1A14F}"/>
            </a:ext>
          </a:extLst>
        </xdr:cNvPr>
        <xdr:cNvSpPr>
          <a:spLocks noChangeAspect="1" noChangeArrowheads="1"/>
        </xdr:cNvSpPr>
      </xdr:nvSpPr>
      <xdr:spPr bwMode="auto">
        <a:xfrm>
          <a:off x="6620206" y="87823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1" name="AutoShape 6" descr="Image result for ascentae">
          <a:extLst>
            <a:ext uri="{FF2B5EF4-FFF2-40B4-BE49-F238E27FC236}">
              <a16:creationId xmlns:a16="http://schemas.microsoft.com/office/drawing/2014/main" id="{270D23ED-84C1-4799-AD27-59E04B5BC7B3}"/>
            </a:ext>
          </a:extLst>
        </xdr:cNvPr>
        <xdr:cNvSpPr>
          <a:spLocks noChangeAspect="1" noChangeArrowheads="1"/>
        </xdr:cNvSpPr>
      </xdr:nvSpPr>
      <xdr:spPr bwMode="auto">
        <a:xfrm>
          <a:off x="0" y="8686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36</xdr:row>
      <xdr:rowOff>0</xdr:rowOff>
    </xdr:from>
    <xdr:ext cx="304800" cy="304800"/>
    <xdr:sp macro="" textlink="">
      <xdr:nvSpPr>
        <xdr:cNvPr id="32" name="AutoShape 7" descr="Image result for ascentae">
          <a:extLst>
            <a:ext uri="{FF2B5EF4-FFF2-40B4-BE49-F238E27FC236}">
              <a16:creationId xmlns:a16="http://schemas.microsoft.com/office/drawing/2014/main" id="{EE7305CE-B8CD-4534-8A06-61906AC1285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3" name="AutoShape 8" descr="Image result for ascentae">
          <a:extLst>
            <a:ext uri="{FF2B5EF4-FFF2-40B4-BE49-F238E27FC236}">
              <a16:creationId xmlns:a16="http://schemas.microsoft.com/office/drawing/2014/main" id="{04CB9F39-1D2A-4D2B-8318-D5739F60FB3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4" name="AutoShape 9" descr="Image result for ascentae">
          <a:extLst>
            <a:ext uri="{FF2B5EF4-FFF2-40B4-BE49-F238E27FC236}">
              <a16:creationId xmlns:a16="http://schemas.microsoft.com/office/drawing/2014/main" id="{CE4D42CA-A666-4080-ABF0-BE57128FEDE9}"/>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5" name="AutoShape 10" descr="Image result for ascentae">
          <a:extLst>
            <a:ext uri="{FF2B5EF4-FFF2-40B4-BE49-F238E27FC236}">
              <a16:creationId xmlns:a16="http://schemas.microsoft.com/office/drawing/2014/main" id="{DFFF554E-58D0-4121-80AC-56788CA2DB9F}"/>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6" name="AutoShape 11" descr="Image result for ascentae">
          <a:extLst>
            <a:ext uri="{FF2B5EF4-FFF2-40B4-BE49-F238E27FC236}">
              <a16:creationId xmlns:a16="http://schemas.microsoft.com/office/drawing/2014/main" id="{0F73093B-8E8F-4B3E-93F6-2F3A174D2EDC}"/>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7" name="AutoShape 12" descr="Image result for ascentae">
          <a:extLst>
            <a:ext uri="{FF2B5EF4-FFF2-40B4-BE49-F238E27FC236}">
              <a16:creationId xmlns:a16="http://schemas.microsoft.com/office/drawing/2014/main" id="{CF4DC27B-4FBB-4576-9423-0C6A23AF45F7}"/>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8" name="AutoShape 6" descr="Image result for ascentae">
          <a:extLst>
            <a:ext uri="{FF2B5EF4-FFF2-40B4-BE49-F238E27FC236}">
              <a16:creationId xmlns:a16="http://schemas.microsoft.com/office/drawing/2014/main" id="{FE39483E-1A0F-4F90-88AA-5337FFCA911C}"/>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9" name="AutoShape 6" descr="Image result for ascentae">
          <a:extLst>
            <a:ext uri="{FF2B5EF4-FFF2-40B4-BE49-F238E27FC236}">
              <a16:creationId xmlns:a16="http://schemas.microsoft.com/office/drawing/2014/main" id="{0A79C577-1DB5-4B24-B31E-6C28D7A2A31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0" name="AutoShape 6" descr="Image result for ascentae">
          <a:extLst>
            <a:ext uri="{FF2B5EF4-FFF2-40B4-BE49-F238E27FC236}">
              <a16:creationId xmlns:a16="http://schemas.microsoft.com/office/drawing/2014/main" id="{C435D761-A63A-42FB-8E58-7B085FBC4B46}"/>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 name="AutoShape 6" descr="Image result for ascentae">
          <a:extLst>
            <a:ext uri="{FF2B5EF4-FFF2-40B4-BE49-F238E27FC236}">
              <a16:creationId xmlns:a16="http://schemas.microsoft.com/office/drawing/2014/main" id="{F9C39F86-9610-4A46-AB1D-AEE4172DA7D2}"/>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2" name="AutoShape 6" descr="Image result for ascentae">
          <a:extLst>
            <a:ext uri="{FF2B5EF4-FFF2-40B4-BE49-F238E27FC236}">
              <a16:creationId xmlns:a16="http://schemas.microsoft.com/office/drawing/2014/main" id="{9B8C2C7F-7BA0-4BE8-8625-AE227FF215A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3" name="AutoShape 6" descr="Image result for ascentae">
          <a:extLst>
            <a:ext uri="{FF2B5EF4-FFF2-40B4-BE49-F238E27FC236}">
              <a16:creationId xmlns:a16="http://schemas.microsoft.com/office/drawing/2014/main" id="{939CEAAA-80FE-4523-B49F-EDACC15E527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4" name="AutoShape 6" descr="Image result for ascentae">
          <a:extLst>
            <a:ext uri="{FF2B5EF4-FFF2-40B4-BE49-F238E27FC236}">
              <a16:creationId xmlns:a16="http://schemas.microsoft.com/office/drawing/2014/main" id="{97884FD5-7E72-43AC-BA3E-9CF766F834F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5" name="AutoShape 6" descr="Image result for ascentae">
          <a:extLst>
            <a:ext uri="{FF2B5EF4-FFF2-40B4-BE49-F238E27FC236}">
              <a16:creationId xmlns:a16="http://schemas.microsoft.com/office/drawing/2014/main" id="{81474DFB-76F2-44AB-B58A-7078A5D4303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6" name="AutoShape 6" descr="Image result for ascentae">
          <a:extLst>
            <a:ext uri="{FF2B5EF4-FFF2-40B4-BE49-F238E27FC236}">
              <a16:creationId xmlns:a16="http://schemas.microsoft.com/office/drawing/2014/main" id="{EFC0676A-C25C-4A26-832E-374A8298A0A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7" name="AutoShape 4" descr="Image result for ascentae">
          <a:extLst>
            <a:ext uri="{FF2B5EF4-FFF2-40B4-BE49-F238E27FC236}">
              <a16:creationId xmlns:a16="http://schemas.microsoft.com/office/drawing/2014/main" id="{73D7C872-5604-47EF-8493-4F16A2F6C59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48" name="AutoShape 4" descr="Image result for ascentae">
          <a:extLst>
            <a:ext uri="{FF2B5EF4-FFF2-40B4-BE49-F238E27FC236}">
              <a16:creationId xmlns:a16="http://schemas.microsoft.com/office/drawing/2014/main" id="{0F242540-F457-4B76-945C-2E583F297715}"/>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49" name="AutoShape 7" descr="Image result for ascentae">
          <a:extLst>
            <a:ext uri="{FF2B5EF4-FFF2-40B4-BE49-F238E27FC236}">
              <a16:creationId xmlns:a16="http://schemas.microsoft.com/office/drawing/2014/main" id="{3E57F41C-42E4-47B0-A2C1-369C93369A5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0" name="AutoShape 8" descr="Image result for ascentae">
          <a:extLst>
            <a:ext uri="{FF2B5EF4-FFF2-40B4-BE49-F238E27FC236}">
              <a16:creationId xmlns:a16="http://schemas.microsoft.com/office/drawing/2014/main" id="{FB95BAFC-5D34-4406-8AEB-DC6EBE155519}"/>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1" name="AutoShape 9" descr="Image result for ascentae">
          <a:extLst>
            <a:ext uri="{FF2B5EF4-FFF2-40B4-BE49-F238E27FC236}">
              <a16:creationId xmlns:a16="http://schemas.microsoft.com/office/drawing/2014/main" id="{86E43FB9-B5E1-4969-9E1D-B134E1F0004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2" name="AutoShape 10" descr="Image result for ascentae">
          <a:extLst>
            <a:ext uri="{FF2B5EF4-FFF2-40B4-BE49-F238E27FC236}">
              <a16:creationId xmlns:a16="http://schemas.microsoft.com/office/drawing/2014/main" id="{C4CA0479-6CA0-4309-B19F-AE8AD9410678}"/>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3" name="AutoShape 11" descr="Image result for ascentae">
          <a:extLst>
            <a:ext uri="{FF2B5EF4-FFF2-40B4-BE49-F238E27FC236}">
              <a16:creationId xmlns:a16="http://schemas.microsoft.com/office/drawing/2014/main" id="{A00B3A40-F8E8-425C-9C18-F5D01AEFB2B4}"/>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4" name="AutoShape 12" descr="Image result for ascentae">
          <a:extLst>
            <a:ext uri="{FF2B5EF4-FFF2-40B4-BE49-F238E27FC236}">
              <a16:creationId xmlns:a16="http://schemas.microsoft.com/office/drawing/2014/main" id="{226CBE09-5EC5-42BB-9CA4-8531EBBDDC85}"/>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5" name="AutoShape 6" descr="Image result for ascentae">
          <a:extLst>
            <a:ext uri="{FF2B5EF4-FFF2-40B4-BE49-F238E27FC236}">
              <a16:creationId xmlns:a16="http://schemas.microsoft.com/office/drawing/2014/main" id="{E870B7AE-527A-40D8-B368-1D27F5844788}"/>
            </a:ext>
          </a:extLst>
        </xdr:cNvPr>
        <xdr:cNvSpPr>
          <a:spLocks noChangeAspect="1" noChangeArrowheads="1"/>
        </xdr:cNvSpPr>
      </xdr:nvSpPr>
      <xdr:spPr bwMode="auto">
        <a:xfrm>
          <a:off x="0" y="9810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4</xdr:col>
      <xdr:colOff>0</xdr:colOff>
      <xdr:row>41</xdr:row>
      <xdr:rowOff>0</xdr:rowOff>
    </xdr:from>
    <xdr:ext cx="304800" cy="304800"/>
    <xdr:sp macro="" textlink="">
      <xdr:nvSpPr>
        <xdr:cNvPr id="56" name="AutoShape 7" descr="Image result for ascentae">
          <a:extLst>
            <a:ext uri="{FF2B5EF4-FFF2-40B4-BE49-F238E27FC236}">
              <a16:creationId xmlns:a16="http://schemas.microsoft.com/office/drawing/2014/main" id="{D5CE5697-02A7-4E1C-BF97-8DBC8F118453}"/>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7" name="AutoShape 8" descr="Image result for ascentae">
          <a:extLst>
            <a:ext uri="{FF2B5EF4-FFF2-40B4-BE49-F238E27FC236}">
              <a16:creationId xmlns:a16="http://schemas.microsoft.com/office/drawing/2014/main" id="{BF72529D-1F2C-47A3-9F5D-67627F0F665A}"/>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8" name="AutoShape 9" descr="Image result for ascentae">
          <a:extLst>
            <a:ext uri="{FF2B5EF4-FFF2-40B4-BE49-F238E27FC236}">
              <a16:creationId xmlns:a16="http://schemas.microsoft.com/office/drawing/2014/main" id="{654445BD-7E00-41A8-9BBB-8270B12ECA75}"/>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9" name="AutoShape 10" descr="Image result for ascentae">
          <a:extLst>
            <a:ext uri="{FF2B5EF4-FFF2-40B4-BE49-F238E27FC236}">
              <a16:creationId xmlns:a16="http://schemas.microsoft.com/office/drawing/2014/main" id="{ACCEEC8D-2D29-4765-91E5-3440A30E57B4}"/>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60" name="AutoShape 11" descr="Image result for ascentae">
          <a:extLst>
            <a:ext uri="{FF2B5EF4-FFF2-40B4-BE49-F238E27FC236}">
              <a16:creationId xmlns:a16="http://schemas.microsoft.com/office/drawing/2014/main" id="{BF5B95F6-AC2C-4548-A799-EA3AB29D6477}"/>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1" name="AutoShape 6" descr="Image result for ascentae">
          <a:extLst>
            <a:ext uri="{FF2B5EF4-FFF2-40B4-BE49-F238E27FC236}">
              <a16:creationId xmlns:a16="http://schemas.microsoft.com/office/drawing/2014/main" id="{14948A3E-AEE9-4D1F-AE3D-FEDA3C29C619}"/>
            </a:ext>
            <a:ext uri="{147F2762-F138-4A5C-976F-8EAC2B608ADB}">
              <a16:predDERef xmlns:a16="http://schemas.microsoft.com/office/drawing/2014/main" pred="{BF5B95F6-AC2C-4548-A799-EA3AB29D647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2" name="AutoShape 6" descr="Image result for ascentae">
          <a:extLst>
            <a:ext uri="{FF2B5EF4-FFF2-40B4-BE49-F238E27FC236}">
              <a16:creationId xmlns:a16="http://schemas.microsoft.com/office/drawing/2014/main" id="{366AA90E-4F53-42AC-AB8C-10FDC82A49AA}"/>
            </a:ext>
            <a:ext uri="{147F2762-F138-4A5C-976F-8EAC2B608ADB}">
              <a16:predDERef xmlns:a16="http://schemas.microsoft.com/office/drawing/2014/main" pred="{14948A3E-AEE9-4D1F-AE3D-FEDA3C29C619}"/>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3" name="AutoShape 6" descr="Image result for ascentae">
          <a:extLst>
            <a:ext uri="{FF2B5EF4-FFF2-40B4-BE49-F238E27FC236}">
              <a16:creationId xmlns:a16="http://schemas.microsoft.com/office/drawing/2014/main" id="{0E5BF730-3577-462B-8D93-C18379538582}"/>
            </a:ext>
            <a:ext uri="{147F2762-F138-4A5C-976F-8EAC2B608ADB}">
              <a16:predDERef xmlns:a16="http://schemas.microsoft.com/office/drawing/2014/main" pred="{366AA90E-4F53-42AC-AB8C-10FDC82A49AA}"/>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4" name="AutoShape 6" descr="Image result for ascentae">
          <a:extLst>
            <a:ext uri="{FF2B5EF4-FFF2-40B4-BE49-F238E27FC236}">
              <a16:creationId xmlns:a16="http://schemas.microsoft.com/office/drawing/2014/main" id="{B9121387-12AA-44A7-A898-0730A0C17284}"/>
            </a:ext>
            <a:ext uri="{147F2762-F138-4A5C-976F-8EAC2B608ADB}">
              <a16:predDERef xmlns:a16="http://schemas.microsoft.com/office/drawing/2014/main" pred="{0E5BF730-3577-462B-8D93-C18379538582}"/>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5" name="AutoShape 6" descr="Image result for ascentae">
          <a:extLst>
            <a:ext uri="{FF2B5EF4-FFF2-40B4-BE49-F238E27FC236}">
              <a16:creationId xmlns:a16="http://schemas.microsoft.com/office/drawing/2014/main" id="{14404ED2-18AB-4E16-A367-275CB64F7957}"/>
            </a:ext>
            <a:ext uri="{147F2762-F138-4A5C-976F-8EAC2B608ADB}">
              <a16:predDERef xmlns:a16="http://schemas.microsoft.com/office/drawing/2014/main" pred="{B9121387-12AA-44A7-A898-0730A0C1728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6" name="AutoShape 6" descr="Image result for ascentae">
          <a:extLst>
            <a:ext uri="{FF2B5EF4-FFF2-40B4-BE49-F238E27FC236}">
              <a16:creationId xmlns:a16="http://schemas.microsoft.com/office/drawing/2014/main" id="{2DA53B70-22DA-4628-A327-5E48D0FDCE11}"/>
            </a:ext>
            <a:ext uri="{147F2762-F138-4A5C-976F-8EAC2B608ADB}">
              <a16:predDERef xmlns:a16="http://schemas.microsoft.com/office/drawing/2014/main" pred="{14404ED2-18AB-4E16-A367-275CB64F795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7" name="AutoShape 6" descr="Image result for ascentae">
          <a:extLst>
            <a:ext uri="{FF2B5EF4-FFF2-40B4-BE49-F238E27FC236}">
              <a16:creationId xmlns:a16="http://schemas.microsoft.com/office/drawing/2014/main" id="{FD663C2F-2B40-43F1-A16C-3609AC14DB14}"/>
            </a:ext>
            <a:ext uri="{147F2762-F138-4A5C-976F-8EAC2B608ADB}">
              <a16:predDERef xmlns:a16="http://schemas.microsoft.com/office/drawing/2014/main" pred="{2DA53B70-22DA-4628-A327-5E48D0FDCE11}"/>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8" name="AutoShape 6" descr="Image result for ascentae">
          <a:extLst>
            <a:ext uri="{FF2B5EF4-FFF2-40B4-BE49-F238E27FC236}">
              <a16:creationId xmlns:a16="http://schemas.microsoft.com/office/drawing/2014/main" id="{324C7F94-6917-4413-93D9-80F047EC1A4F}"/>
            </a:ext>
            <a:ext uri="{147F2762-F138-4A5C-976F-8EAC2B608ADB}">
              <a16:predDERef xmlns:a16="http://schemas.microsoft.com/office/drawing/2014/main" pred="{FD663C2F-2B40-43F1-A16C-3609AC14DB1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41</xdr:row>
      <xdr:rowOff>0</xdr:rowOff>
    </xdr:from>
    <xdr:ext cx="304800" cy="304800"/>
    <xdr:sp macro="" textlink="">
      <xdr:nvSpPr>
        <xdr:cNvPr id="69" name="AutoShape 4" descr="Image result for ascentae">
          <a:extLst>
            <a:ext uri="{FF2B5EF4-FFF2-40B4-BE49-F238E27FC236}">
              <a16:creationId xmlns:a16="http://schemas.microsoft.com/office/drawing/2014/main" id="{3806A931-8B5E-45BB-82B6-F2EA7060D050}"/>
            </a:ext>
          </a:extLst>
        </xdr:cNvPr>
        <xdr:cNvSpPr>
          <a:spLocks noChangeAspect="1" noChangeArrowheads="1"/>
        </xdr:cNvSpPr>
      </xdr:nvSpPr>
      <xdr:spPr bwMode="auto">
        <a:xfrm>
          <a:off x="2714625"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70" name="AutoShape 4" descr="Image result for ascentae">
          <a:extLst>
            <a:ext uri="{FF2B5EF4-FFF2-40B4-BE49-F238E27FC236}">
              <a16:creationId xmlns:a16="http://schemas.microsoft.com/office/drawing/2014/main" id="{1ABE5602-6454-4520-A2DC-6D636A01427C}"/>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71" name="AutoShape 6" descr="Image result for ascentae">
          <a:extLst>
            <a:ext uri="{FF2B5EF4-FFF2-40B4-BE49-F238E27FC236}">
              <a16:creationId xmlns:a16="http://schemas.microsoft.com/office/drawing/2014/main" id="{5D2DB8FB-922B-4918-ADB1-0205035CAE54}"/>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72" name="AutoShape 6" descr="Image result for ascentae">
          <a:extLst>
            <a:ext uri="{FF2B5EF4-FFF2-40B4-BE49-F238E27FC236}">
              <a16:creationId xmlns:a16="http://schemas.microsoft.com/office/drawing/2014/main" id="{83414334-71A6-4BFC-8842-92E257C5032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3" name="AutoShape 6" descr="Image result for ascentae">
          <a:extLst>
            <a:ext uri="{FF2B5EF4-FFF2-40B4-BE49-F238E27FC236}">
              <a16:creationId xmlns:a16="http://schemas.microsoft.com/office/drawing/2014/main" id="{1748DF32-23F4-4BB2-983C-A068221AD22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4" name="AutoShape 6" descr="Image result for ascentae">
          <a:extLst>
            <a:ext uri="{FF2B5EF4-FFF2-40B4-BE49-F238E27FC236}">
              <a16:creationId xmlns:a16="http://schemas.microsoft.com/office/drawing/2014/main" id="{2BAE718E-B322-484B-87FD-AD7254E56CEC}"/>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5" name="AutoShape 6" descr="Image result for ascentae">
          <a:extLst>
            <a:ext uri="{FF2B5EF4-FFF2-40B4-BE49-F238E27FC236}">
              <a16:creationId xmlns:a16="http://schemas.microsoft.com/office/drawing/2014/main" id="{04456E65-43B6-4CAA-B556-DFF5614ADE3A}"/>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6" name="AutoShape 6" descr="Image result for ascentae">
          <a:extLst>
            <a:ext uri="{FF2B5EF4-FFF2-40B4-BE49-F238E27FC236}">
              <a16:creationId xmlns:a16="http://schemas.microsoft.com/office/drawing/2014/main" id="{6AB25656-FF98-4112-9949-35C89F5E3B7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7" name="AutoShape 6" descr="Image result for ascentae">
          <a:extLst>
            <a:ext uri="{FF2B5EF4-FFF2-40B4-BE49-F238E27FC236}">
              <a16:creationId xmlns:a16="http://schemas.microsoft.com/office/drawing/2014/main" id="{8B00D18F-9D95-4C44-96FA-0C51A1B58AC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8" name="AutoShape 6" descr="Image result for ascentae">
          <a:extLst>
            <a:ext uri="{FF2B5EF4-FFF2-40B4-BE49-F238E27FC236}">
              <a16:creationId xmlns:a16="http://schemas.microsoft.com/office/drawing/2014/main" id="{0A269605-2EEA-4FDB-A20A-31E1980C06DD}"/>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9" name="AutoShape 6" descr="Image result for ascentae">
          <a:extLst>
            <a:ext uri="{FF2B5EF4-FFF2-40B4-BE49-F238E27FC236}">
              <a16:creationId xmlns:a16="http://schemas.microsoft.com/office/drawing/2014/main" id="{9A806AE1-B409-4DAF-8E61-0607AA65D747}"/>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80" name="AutoShape 6" descr="Image result for ascentae">
          <a:extLst>
            <a:ext uri="{FF2B5EF4-FFF2-40B4-BE49-F238E27FC236}">
              <a16:creationId xmlns:a16="http://schemas.microsoft.com/office/drawing/2014/main" id="{60E21CF1-E752-424F-8A4A-6985BEB59A1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81" name="AutoShape 6" descr="Image result for ascentae">
          <a:extLst>
            <a:ext uri="{FF2B5EF4-FFF2-40B4-BE49-F238E27FC236}">
              <a16:creationId xmlns:a16="http://schemas.microsoft.com/office/drawing/2014/main" id="{9C512639-F2B2-4DE6-9059-139025D8D490}"/>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2" name="AutoShape 6" descr="Image result for ascentae">
          <a:extLst>
            <a:ext uri="{FF2B5EF4-FFF2-40B4-BE49-F238E27FC236}">
              <a16:creationId xmlns:a16="http://schemas.microsoft.com/office/drawing/2014/main" id="{3E17277F-AE19-48EE-9E5C-5BF3F0421CC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3" name="AutoShape 6" descr="Image result for ascentae">
          <a:extLst>
            <a:ext uri="{FF2B5EF4-FFF2-40B4-BE49-F238E27FC236}">
              <a16:creationId xmlns:a16="http://schemas.microsoft.com/office/drawing/2014/main" id="{D631953E-E512-436A-B340-DEA59D96F68F}"/>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4" name="AutoShape 6" descr="Image result for ascentae">
          <a:extLst>
            <a:ext uri="{FF2B5EF4-FFF2-40B4-BE49-F238E27FC236}">
              <a16:creationId xmlns:a16="http://schemas.microsoft.com/office/drawing/2014/main" id="{32BC82F9-CA9C-4AE3-98F8-BE0FE8D4F6D9}"/>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5" name="AutoShape 6" descr="Image result for ascentae">
          <a:extLst>
            <a:ext uri="{FF2B5EF4-FFF2-40B4-BE49-F238E27FC236}">
              <a16:creationId xmlns:a16="http://schemas.microsoft.com/office/drawing/2014/main" id="{C9B7D84A-2673-46F7-9DE0-E79180C38F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6" name="AutoShape 6" descr="Image result for ascentae">
          <a:extLst>
            <a:ext uri="{FF2B5EF4-FFF2-40B4-BE49-F238E27FC236}">
              <a16:creationId xmlns:a16="http://schemas.microsoft.com/office/drawing/2014/main" id="{2D732A3D-5016-43BC-900A-17C9CBA37DA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7" name="AutoShape 6" descr="Image result for ascentae">
          <a:extLst>
            <a:ext uri="{FF2B5EF4-FFF2-40B4-BE49-F238E27FC236}">
              <a16:creationId xmlns:a16="http://schemas.microsoft.com/office/drawing/2014/main" id="{4E306B91-7961-46B5-8E07-9CDA3874D46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8" name="AutoShape 6" descr="Image result for ascentae">
          <a:extLst>
            <a:ext uri="{FF2B5EF4-FFF2-40B4-BE49-F238E27FC236}">
              <a16:creationId xmlns:a16="http://schemas.microsoft.com/office/drawing/2014/main" id="{810ADB30-8645-4439-83FB-2DF455DBE66B}"/>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9" name="AutoShape 6" descr="Image result for ascentae">
          <a:extLst>
            <a:ext uri="{FF2B5EF4-FFF2-40B4-BE49-F238E27FC236}">
              <a16:creationId xmlns:a16="http://schemas.microsoft.com/office/drawing/2014/main" id="{8A94F0DA-EADF-4543-9493-92E8D038936E}"/>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90" name="AutoShape 6" descr="Image result for ascentae">
          <a:extLst>
            <a:ext uri="{FF2B5EF4-FFF2-40B4-BE49-F238E27FC236}">
              <a16:creationId xmlns:a16="http://schemas.microsoft.com/office/drawing/2014/main" id="{35E02C62-09C8-48DC-8F3E-560B571FB3F4}"/>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1" name="AutoShape 7" descr="Image result for ascentae">
          <a:extLst>
            <a:ext uri="{FF2B5EF4-FFF2-40B4-BE49-F238E27FC236}">
              <a16:creationId xmlns:a16="http://schemas.microsoft.com/office/drawing/2014/main" id="{E09621D7-9DE8-4E27-A9CE-FBB28E2CDFE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2" name="AutoShape 8" descr="Image result for ascentae">
          <a:extLst>
            <a:ext uri="{FF2B5EF4-FFF2-40B4-BE49-F238E27FC236}">
              <a16:creationId xmlns:a16="http://schemas.microsoft.com/office/drawing/2014/main" id="{6F7F789A-F2FF-411E-B4FB-E4F24ACA0B7C}"/>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3" name="AutoShape 9" descr="Image result for ascentae">
          <a:extLst>
            <a:ext uri="{FF2B5EF4-FFF2-40B4-BE49-F238E27FC236}">
              <a16:creationId xmlns:a16="http://schemas.microsoft.com/office/drawing/2014/main" id="{A424ADDB-3751-4B1B-A032-5949662B0FB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4" name="AutoShape 10" descr="Image result for ascentae">
          <a:extLst>
            <a:ext uri="{FF2B5EF4-FFF2-40B4-BE49-F238E27FC236}">
              <a16:creationId xmlns:a16="http://schemas.microsoft.com/office/drawing/2014/main" id="{6933561F-640B-4BE2-A7C5-C0CAB5C4A91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5" name="AutoShape 11" descr="Image result for ascentae">
          <a:extLst>
            <a:ext uri="{FF2B5EF4-FFF2-40B4-BE49-F238E27FC236}">
              <a16:creationId xmlns:a16="http://schemas.microsoft.com/office/drawing/2014/main" id="{4DD028E0-D98C-4308-BCBF-C900F87B8B5B}"/>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6" name="AutoShape 12" descr="Image result for ascentae">
          <a:extLst>
            <a:ext uri="{FF2B5EF4-FFF2-40B4-BE49-F238E27FC236}">
              <a16:creationId xmlns:a16="http://schemas.microsoft.com/office/drawing/2014/main" id="{96B41EF3-5A21-4210-8B5C-F94C7C8A4A79}"/>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97" name="AutoShape 6" descr="Image result for ascentae">
          <a:extLst>
            <a:ext uri="{FF2B5EF4-FFF2-40B4-BE49-F238E27FC236}">
              <a16:creationId xmlns:a16="http://schemas.microsoft.com/office/drawing/2014/main" id="{4F951FB3-4D77-4A93-B576-9492CFFF401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8" name="AutoShape 7" descr="Image result for ascentae">
          <a:extLst>
            <a:ext uri="{FF2B5EF4-FFF2-40B4-BE49-F238E27FC236}">
              <a16:creationId xmlns:a16="http://schemas.microsoft.com/office/drawing/2014/main" id="{72679501-BE46-453D-AB8D-07BE1219DB7D}"/>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9" name="AutoShape 8" descr="Image result for ascentae">
          <a:extLst>
            <a:ext uri="{FF2B5EF4-FFF2-40B4-BE49-F238E27FC236}">
              <a16:creationId xmlns:a16="http://schemas.microsoft.com/office/drawing/2014/main" id="{39277A2A-AF57-4560-BE97-6F18DD36E446}"/>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0" name="AutoShape 9" descr="Image result for ascentae">
          <a:extLst>
            <a:ext uri="{FF2B5EF4-FFF2-40B4-BE49-F238E27FC236}">
              <a16:creationId xmlns:a16="http://schemas.microsoft.com/office/drawing/2014/main" id="{CC4BD822-C12F-4057-9539-1575BBD52D65}"/>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1" name="AutoShape 10" descr="Image result for ascentae">
          <a:extLst>
            <a:ext uri="{FF2B5EF4-FFF2-40B4-BE49-F238E27FC236}">
              <a16:creationId xmlns:a16="http://schemas.microsoft.com/office/drawing/2014/main" id="{F5CAF241-AC24-453B-879D-A093A7046F6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2" name="AutoShape 11" descr="Image result for ascentae">
          <a:extLst>
            <a:ext uri="{FF2B5EF4-FFF2-40B4-BE49-F238E27FC236}">
              <a16:creationId xmlns:a16="http://schemas.microsoft.com/office/drawing/2014/main" id="{D4A17470-0346-432E-B68F-E86A0E8CB873}"/>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3" name="AutoShape 12" descr="Image result for ascentae">
          <a:extLst>
            <a:ext uri="{FF2B5EF4-FFF2-40B4-BE49-F238E27FC236}">
              <a16:creationId xmlns:a16="http://schemas.microsoft.com/office/drawing/2014/main" id="{9472712B-9399-47D6-8D1A-A2F8109D6F7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4" name="AutoShape 6" descr="Image result for ascentae">
          <a:extLst>
            <a:ext uri="{FF2B5EF4-FFF2-40B4-BE49-F238E27FC236}">
              <a16:creationId xmlns:a16="http://schemas.microsoft.com/office/drawing/2014/main" id="{80252986-9A1F-4A6B-85A3-6C6F6F57093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5" name="AutoShape 6" descr="Image result for ascentae">
          <a:extLst>
            <a:ext uri="{FF2B5EF4-FFF2-40B4-BE49-F238E27FC236}">
              <a16:creationId xmlns:a16="http://schemas.microsoft.com/office/drawing/2014/main" id="{726B0FAE-E205-43AF-A789-3D708FA3F84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6" name="AutoShape 6" descr="Image result for ascentae">
          <a:extLst>
            <a:ext uri="{FF2B5EF4-FFF2-40B4-BE49-F238E27FC236}">
              <a16:creationId xmlns:a16="http://schemas.microsoft.com/office/drawing/2014/main" id="{00F5EAFD-7551-4F52-98A2-4E00101ED494}"/>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7" name="AutoShape 6" descr="Image result for ascentae">
          <a:extLst>
            <a:ext uri="{FF2B5EF4-FFF2-40B4-BE49-F238E27FC236}">
              <a16:creationId xmlns:a16="http://schemas.microsoft.com/office/drawing/2014/main" id="{7CEF6A90-F019-4562-9CF0-B1B8B6A6895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8" name="AutoShape 6" descr="Image result for ascentae">
          <a:extLst>
            <a:ext uri="{FF2B5EF4-FFF2-40B4-BE49-F238E27FC236}">
              <a16:creationId xmlns:a16="http://schemas.microsoft.com/office/drawing/2014/main" id="{D9B73DA9-397D-4A6D-B8E2-4B892E2DA98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9" name="AutoShape 6" descr="Image result for ascentae">
          <a:extLst>
            <a:ext uri="{FF2B5EF4-FFF2-40B4-BE49-F238E27FC236}">
              <a16:creationId xmlns:a16="http://schemas.microsoft.com/office/drawing/2014/main" id="{989B4AE7-954B-4576-8B28-13B40C387E99}"/>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0" name="AutoShape 6" descr="Image result for ascentae">
          <a:extLst>
            <a:ext uri="{FF2B5EF4-FFF2-40B4-BE49-F238E27FC236}">
              <a16:creationId xmlns:a16="http://schemas.microsoft.com/office/drawing/2014/main" id="{5B2F9962-111B-464B-8C99-6B5CA8FC107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1" name="AutoShape 6" descr="Image result for ascentae">
          <a:extLst>
            <a:ext uri="{FF2B5EF4-FFF2-40B4-BE49-F238E27FC236}">
              <a16:creationId xmlns:a16="http://schemas.microsoft.com/office/drawing/2014/main" id="{9B4A47A4-F9AC-4E08-A3D8-B42433A86F7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12" name="AutoShape 6" descr="Image result for ascentae">
          <a:extLst>
            <a:ext uri="{FF2B5EF4-FFF2-40B4-BE49-F238E27FC236}">
              <a16:creationId xmlns:a16="http://schemas.microsoft.com/office/drawing/2014/main" id="{6720DDFC-6612-4B0F-BA40-04199F1B7C25}"/>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3" name="AutoShape 6" descr="Image result for ascentae">
          <a:extLst>
            <a:ext uri="{FF2B5EF4-FFF2-40B4-BE49-F238E27FC236}">
              <a16:creationId xmlns:a16="http://schemas.microsoft.com/office/drawing/2014/main" id="{1C570B8C-22D4-432C-9DEE-68F0797C013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4" name="AutoShape 6" descr="Image result for ascentae">
          <a:extLst>
            <a:ext uri="{FF2B5EF4-FFF2-40B4-BE49-F238E27FC236}">
              <a16:creationId xmlns:a16="http://schemas.microsoft.com/office/drawing/2014/main" id="{4AE4470E-4EB2-4D9E-8C70-E627CAFDD2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5" name="AutoShape 6" descr="Image result for ascentae">
          <a:extLst>
            <a:ext uri="{FF2B5EF4-FFF2-40B4-BE49-F238E27FC236}">
              <a16:creationId xmlns:a16="http://schemas.microsoft.com/office/drawing/2014/main" id="{3E06C8A2-855F-4A16-85D9-671CD0BB36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6" name="AutoShape 6" descr="Image result for ascentae">
          <a:extLst>
            <a:ext uri="{FF2B5EF4-FFF2-40B4-BE49-F238E27FC236}">
              <a16:creationId xmlns:a16="http://schemas.microsoft.com/office/drawing/2014/main" id="{09CBDCD2-55B1-4E56-85C1-380F7AA4ED5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7" name="AutoShape 6" descr="Image result for ascentae">
          <a:extLst>
            <a:ext uri="{FF2B5EF4-FFF2-40B4-BE49-F238E27FC236}">
              <a16:creationId xmlns:a16="http://schemas.microsoft.com/office/drawing/2014/main" id="{A3FD9FA6-A261-4C84-8EF4-55A844A1FBC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8" name="AutoShape 6" descr="Image result for ascentae">
          <a:extLst>
            <a:ext uri="{FF2B5EF4-FFF2-40B4-BE49-F238E27FC236}">
              <a16:creationId xmlns:a16="http://schemas.microsoft.com/office/drawing/2014/main" id="{4229A9EC-022E-4D09-BD9B-AC25E97E5683}"/>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9" name="AutoShape 6" descr="Image result for ascentae">
          <a:extLst>
            <a:ext uri="{FF2B5EF4-FFF2-40B4-BE49-F238E27FC236}">
              <a16:creationId xmlns:a16="http://schemas.microsoft.com/office/drawing/2014/main" id="{27B38554-0273-4F5E-AE63-55783AEA6E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20" name="AutoShape 6" descr="Image result for ascentae">
          <a:extLst>
            <a:ext uri="{FF2B5EF4-FFF2-40B4-BE49-F238E27FC236}">
              <a16:creationId xmlns:a16="http://schemas.microsoft.com/office/drawing/2014/main" id="{94B65C4F-AE61-4EB9-9B1A-5B68F7104E2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121" name="AutoShape 6" descr="Image result for ascentae">
          <a:extLst>
            <a:ext uri="{FF2B5EF4-FFF2-40B4-BE49-F238E27FC236}">
              <a16:creationId xmlns:a16="http://schemas.microsoft.com/office/drawing/2014/main" id="{EEFED8B0-30C3-4D00-B9F4-39412FD96081}"/>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122" name="AutoShape 4" descr="Image result for ascentae">
          <a:extLst>
            <a:ext uri="{FF2B5EF4-FFF2-40B4-BE49-F238E27FC236}">
              <a16:creationId xmlns:a16="http://schemas.microsoft.com/office/drawing/2014/main" id="{ACD6A71F-7CE0-45BB-B8EE-F1A77EFD46F5}"/>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3926620</xdr:colOff>
      <xdr:row>36</xdr:row>
      <xdr:rowOff>95581</xdr:rowOff>
    </xdr:from>
    <xdr:ext cx="304800" cy="304800"/>
    <xdr:sp macro="" textlink="">
      <xdr:nvSpPr>
        <xdr:cNvPr id="123" name="AutoShape 11" descr="Image result for ascentae">
          <a:extLst>
            <a:ext uri="{FF2B5EF4-FFF2-40B4-BE49-F238E27FC236}">
              <a16:creationId xmlns:a16="http://schemas.microsoft.com/office/drawing/2014/main" id="{0A44FA37-D28C-42FE-A46B-D135E2B4580E}"/>
            </a:ext>
          </a:extLst>
        </xdr:cNvPr>
        <xdr:cNvSpPr>
          <a:spLocks noChangeAspect="1" noChangeArrowheads="1"/>
        </xdr:cNvSpPr>
      </xdr:nvSpPr>
      <xdr:spPr bwMode="auto">
        <a:xfrm>
          <a:off x="6641245" y="9045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4" name="AutoShape 7" descr="Image result for ascentae">
          <a:extLst>
            <a:ext uri="{FF2B5EF4-FFF2-40B4-BE49-F238E27FC236}">
              <a16:creationId xmlns:a16="http://schemas.microsoft.com/office/drawing/2014/main" id="{1E08D842-B0CF-48DE-B18F-0DB1419B0D4E}"/>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5" name="AutoShape 8" descr="Image result for ascentae">
          <a:extLst>
            <a:ext uri="{FF2B5EF4-FFF2-40B4-BE49-F238E27FC236}">
              <a16:creationId xmlns:a16="http://schemas.microsoft.com/office/drawing/2014/main" id="{D86517D9-2658-49F5-AE49-FA21DD93E8CF}"/>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6" name="AutoShape 9" descr="Image result for ascentae">
          <a:extLst>
            <a:ext uri="{FF2B5EF4-FFF2-40B4-BE49-F238E27FC236}">
              <a16:creationId xmlns:a16="http://schemas.microsoft.com/office/drawing/2014/main" id="{8147E431-5682-44C1-9868-B0B25E53F423}"/>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7" name="AutoShape 10" descr="Image result for ascentae">
          <a:extLst>
            <a:ext uri="{FF2B5EF4-FFF2-40B4-BE49-F238E27FC236}">
              <a16:creationId xmlns:a16="http://schemas.microsoft.com/office/drawing/2014/main" id="{C987C6CA-7475-4FFC-99B6-7E1EF8510D51}"/>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8" name="AutoShape 11" descr="Image result for ascentae">
          <a:extLst>
            <a:ext uri="{FF2B5EF4-FFF2-40B4-BE49-F238E27FC236}">
              <a16:creationId xmlns:a16="http://schemas.microsoft.com/office/drawing/2014/main" id="{5B76F90B-ABDB-47AD-9B34-71D110911EE7}"/>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9" name="AutoShape 12" descr="Image result for ascentae">
          <a:extLst>
            <a:ext uri="{FF2B5EF4-FFF2-40B4-BE49-F238E27FC236}">
              <a16:creationId xmlns:a16="http://schemas.microsoft.com/office/drawing/2014/main" id="{2B5071A7-F82B-42E8-9700-8D086A068DB0}"/>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130" name="AutoShape 6" descr="Image result for ascentae">
          <a:extLst>
            <a:ext uri="{FF2B5EF4-FFF2-40B4-BE49-F238E27FC236}">
              <a16:creationId xmlns:a16="http://schemas.microsoft.com/office/drawing/2014/main" id="{20366F02-9AB6-49C7-A1AF-BC6BADD6C9DD}"/>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1" name="AutoShape 6" descr="Image result for ascentae">
          <a:extLst>
            <a:ext uri="{FF2B5EF4-FFF2-40B4-BE49-F238E27FC236}">
              <a16:creationId xmlns:a16="http://schemas.microsoft.com/office/drawing/2014/main" id="{FD8DC662-20A9-4F77-A3D5-7941F956300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2" name="AutoShape 6" descr="Image result for ascentae">
          <a:extLst>
            <a:ext uri="{FF2B5EF4-FFF2-40B4-BE49-F238E27FC236}">
              <a16:creationId xmlns:a16="http://schemas.microsoft.com/office/drawing/2014/main" id="{E3EB3BF5-3D2D-4735-B414-D37D810D6543}"/>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3" name="AutoShape 6" descr="Image result for ascentae">
          <a:extLst>
            <a:ext uri="{FF2B5EF4-FFF2-40B4-BE49-F238E27FC236}">
              <a16:creationId xmlns:a16="http://schemas.microsoft.com/office/drawing/2014/main" id="{A86D0FEA-99D8-4595-828C-03062A7D18E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4" name="AutoShape 6" descr="Image result for ascentae">
          <a:extLst>
            <a:ext uri="{FF2B5EF4-FFF2-40B4-BE49-F238E27FC236}">
              <a16:creationId xmlns:a16="http://schemas.microsoft.com/office/drawing/2014/main" id="{30444CF6-1D4E-4CD7-A4FE-D07F8AADE335}"/>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5" name="AutoShape 6" descr="Image result for ascentae">
          <a:extLst>
            <a:ext uri="{FF2B5EF4-FFF2-40B4-BE49-F238E27FC236}">
              <a16:creationId xmlns:a16="http://schemas.microsoft.com/office/drawing/2014/main" id="{841D6E80-63CE-40A4-A89B-283EB634463D}"/>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6" name="AutoShape 6" descr="Image result for ascentae">
          <a:extLst>
            <a:ext uri="{FF2B5EF4-FFF2-40B4-BE49-F238E27FC236}">
              <a16:creationId xmlns:a16="http://schemas.microsoft.com/office/drawing/2014/main" id="{4C6152C7-6F51-4575-887F-79FBC3820D8E}"/>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7" name="AutoShape 6" descr="Image result for ascentae">
          <a:extLst>
            <a:ext uri="{FF2B5EF4-FFF2-40B4-BE49-F238E27FC236}">
              <a16:creationId xmlns:a16="http://schemas.microsoft.com/office/drawing/2014/main" id="{CBAB9FB4-EA7B-494E-B91B-D1A549E91054}"/>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8" name="AutoShape 6" descr="Image result for ascentae">
          <a:extLst>
            <a:ext uri="{FF2B5EF4-FFF2-40B4-BE49-F238E27FC236}">
              <a16:creationId xmlns:a16="http://schemas.microsoft.com/office/drawing/2014/main" id="{1EF5D9D2-B5EC-4516-8BA0-618DB9D69D88}"/>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9" name="AutoShape 6" descr="Image result for ascentae">
          <a:extLst>
            <a:ext uri="{FF2B5EF4-FFF2-40B4-BE49-F238E27FC236}">
              <a16:creationId xmlns:a16="http://schemas.microsoft.com/office/drawing/2014/main" id="{321F9286-382A-453D-8D88-53CF44A3672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40" name="AutoShape 4" descr="Image result for ascentae">
          <a:extLst>
            <a:ext uri="{FF2B5EF4-FFF2-40B4-BE49-F238E27FC236}">
              <a16:creationId xmlns:a16="http://schemas.microsoft.com/office/drawing/2014/main" id="{8EAA02AB-2244-457B-9D09-B6F4A5132C1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1" name="AutoShape 6" descr="Image result for ascentae">
          <a:extLst>
            <a:ext uri="{FF2B5EF4-FFF2-40B4-BE49-F238E27FC236}">
              <a16:creationId xmlns:a16="http://schemas.microsoft.com/office/drawing/2014/main" id="{CD1CD7AA-AB14-4DAE-849D-2549A1EB4F1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2" name="AutoShape 6" descr="Image result for ascentae">
          <a:extLst>
            <a:ext uri="{FF2B5EF4-FFF2-40B4-BE49-F238E27FC236}">
              <a16:creationId xmlns:a16="http://schemas.microsoft.com/office/drawing/2014/main" id="{2F8EF700-B6A0-48E3-B669-8EE69005469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3" name="AutoShape 6" descr="Image result for ascentae">
          <a:extLst>
            <a:ext uri="{FF2B5EF4-FFF2-40B4-BE49-F238E27FC236}">
              <a16:creationId xmlns:a16="http://schemas.microsoft.com/office/drawing/2014/main" id="{7A9555E8-1429-4523-A3DD-D4336B856522}"/>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4" name="AutoShape 6" descr="Image result for ascentae">
          <a:extLst>
            <a:ext uri="{FF2B5EF4-FFF2-40B4-BE49-F238E27FC236}">
              <a16:creationId xmlns:a16="http://schemas.microsoft.com/office/drawing/2014/main" id="{A64D0908-FBD8-4407-8EBF-AAFF48F5DA7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5" name="AutoShape 6" descr="Image result for ascentae">
          <a:extLst>
            <a:ext uri="{FF2B5EF4-FFF2-40B4-BE49-F238E27FC236}">
              <a16:creationId xmlns:a16="http://schemas.microsoft.com/office/drawing/2014/main" id="{C7805152-623E-4157-9E3D-C8089F07C1A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6" name="AutoShape 6" descr="Image result for ascentae">
          <a:extLst>
            <a:ext uri="{FF2B5EF4-FFF2-40B4-BE49-F238E27FC236}">
              <a16:creationId xmlns:a16="http://schemas.microsoft.com/office/drawing/2014/main" id="{713FD7AF-3651-4A3C-B89B-787960E96E6C}"/>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7" name="AutoShape 6" descr="Image result for ascentae">
          <a:extLst>
            <a:ext uri="{FF2B5EF4-FFF2-40B4-BE49-F238E27FC236}">
              <a16:creationId xmlns:a16="http://schemas.microsoft.com/office/drawing/2014/main" id="{9A1A07B8-4200-4F7C-A577-2D9E76B78D5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8" name="AutoShape 6" descr="Image result for ascentae">
          <a:extLst>
            <a:ext uri="{FF2B5EF4-FFF2-40B4-BE49-F238E27FC236}">
              <a16:creationId xmlns:a16="http://schemas.microsoft.com/office/drawing/2014/main" id="{D810E5EB-F6AA-4CF9-9C10-CC2C4918DBC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49" name="AutoShape 6" descr="Image result for ascentae">
          <a:extLst>
            <a:ext uri="{FF2B5EF4-FFF2-40B4-BE49-F238E27FC236}">
              <a16:creationId xmlns:a16="http://schemas.microsoft.com/office/drawing/2014/main" id="{FE563159-12D4-4AE3-9D5B-6331F40CC7B7}"/>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0" name="AutoShape 6" descr="Image result for ascentae">
          <a:extLst>
            <a:ext uri="{FF2B5EF4-FFF2-40B4-BE49-F238E27FC236}">
              <a16:creationId xmlns:a16="http://schemas.microsoft.com/office/drawing/2014/main" id="{042BA49A-D9F3-411B-A2DF-72A6A37426E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1" name="AutoShape 6" descr="Image result for ascentae">
          <a:extLst>
            <a:ext uri="{FF2B5EF4-FFF2-40B4-BE49-F238E27FC236}">
              <a16:creationId xmlns:a16="http://schemas.microsoft.com/office/drawing/2014/main" id="{30FF705A-4047-4E6F-B3F9-331F86C3150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2" name="AutoShape 6" descr="Image result for ascentae">
          <a:extLst>
            <a:ext uri="{FF2B5EF4-FFF2-40B4-BE49-F238E27FC236}">
              <a16:creationId xmlns:a16="http://schemas.microsoft.com/office/drawing/2014/main" id="{747A0BF5-288A-4F6B-B7A1-ACFC1BB3A677}"/>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3" name="AutoShape 6" descr="Image result for ascentae">
          <a:extLst>
            <a:ext uri="{FF2B5EF4-FFF2-40B4-BE49-F238E27FC236}">
              <a16:creationId xmlns:a16="http://schemas.microsoft.com/office/drawing/2014/main" id="{2A883668-0F94-41DE-BFFA-6D29682004D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4" name="AutoShape 6" descr="Image result for ascentae">
          <a:extLst>
            <a:ext uri="{FF2B5EF4-FFF2-40B4-BE49-F238E27FC236}">
              <a16:creationId xmlns:a16="http://schemas.microsoft.com/office/drawing/2014/main" id="{6C41A744-D96C-48B8-903B-22D9C0CFF6D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5" name="AutoShape 6" descr="Image result for ascentae">
          <a:extLst>
            <a:ext uri="{FF2B5EF4-FFF2-40B4-BE49-F238E27FC236}">
              <a16:creationId xmlns:a16="http://schemas.microsoft.com/office/drawing/2014/main" id="{AFE92987-5E60-4262-8424-2319A8EFA79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6" name="AutoShape 6" descr="Image result for ascentae">
          <a:extLst>
            <a:ext uri="{FF2B5EF4-FFF2-40B4-BE49-F238E27FC236}">
              <a16:creationId xmlns:a16="http://schemas.microsoft.com/office/drawing/2014/main" id="{23333228-C226-4E9D-AC32-49D37D0E6A84}"/>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7" name="AutoShape 6" descr="Image result for ascentae">
          <a:extLst>
            <a:ext uri="{FF2B5EF4-FFF2-40B4-BE49-F238E27FC236}">
              <a16:creationId xmlns:a16="http://schemas.microsoft.com/office/drawing/2014/main" id="{FDB89EA4-D850-4255-977A-961C84AC1FF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58" name="AutoShape 6" descr="Image result for ascentae">
          <a:extLst>
            <a:ext uri="{FF2B5EF4-FFF2-40B4-BE49-F238E27FC236}">
              <a16:creationId xmlns:a16="http://schemas.microsoft.com/office/drawing/2014/main" id="{2123CDF1-8D2E-4D7E-A9E0-A114D7EF9670}"/>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9" name="AutoShape 6" descr="Image result for ascentae">
          <a:extLst>
            <a:ext uri="{FF2B5EF4-FFF2-40B4-BE49-F238E27FC236}">
              <a16:creationId xmlns:a16="http://schemas.microsoft.com/office/drawing/2014/main" id="{E7C15715-552F-4678-B658-0C4632AAF8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0" name="AutoShape 6" descr="Image result for ascentae">
          <a:extLst>
            <a:ext uri="{FF2B5EF4-FFF2-40B4-BE49-F238E27FC236}">
              <a16:creationId xmlns:a16="http://schemas.microsoft.com/office/drawing/2014/main" id="{60293978-E31A-405C-8836-132C009DC6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1" name="AutoShape 6" descr="Image result for ascentae">
          <a:extLst>
            <a:ext uri="{FF2B5EF4-FFF2-40B4-BE49-F238E27FC236}">
              <a16:creationId xmlns:a16="http://schemas.microsoft.com/office/drawing/2014/main" id="{E76C97F6-77A2-48E0-B01D-C3B0E56E9C1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2" name="AutoShape 6" descr="Image result for ascentae">
          <a:extLst>
            <a:ext uri="{FF2B5EF4-FFF2-40B4-BE49-F238E27FC236}">
              <a16:creationId xmlns:a16="http://schemas.microsoft.com/office/drawing/2014/main" id="{CCCC2E10-E07C-4DE6-B931-D437E060BC1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3" name="AutoShape 6" descr="Image result for ascentae">
          <a:extLst>
            <a:ext uri="{FF2B5EF4-FFF2-40B4-BE49-F238E27FC236}">
              <a16:creationId xmlns:a16="http://schemas.microsoft.com/office/drawing/2014/main" id="{C4332847-DA67-4561-BC4A-14F2212FF8F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4" name="AutoShape 6" descr="Image result for ascentae">
          <a:extLst>
            <a:ext uri="{FF2B5EF4-FFF2-40B4-BE49-F238E27FC236}">
              <a16:creationId xmlns:a16="http://schemas.microsoft.com/office/drawing/2014/main" id="{8DC16349-EECD-4CD8-B6E0-3CFADEE70904}"/>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5" name="AutoShape 6" descr="Image result for ascentae">
          <a:extLst>
            <a:ext uri="{FF2B5EF4-FFF2-40B4-BE49-F238E27FC236}">
              <a16:creationId xmlns:a16="http://schemas.microsoft.com/office/drawing/2014/main" id="{80796B96-C966-4971-882A-6FB4B34C26E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6" name="AutoShape 6" descr="Image result for ascentae">
          <a:extLst>
            <a:ext uri="{FF2B5EF4-FFF2-40B4-BE49-F238E27FC236}">
              <a16:creationId xmlns:a16="http://schemas.microsoft.com/office/drawing/2014/main" id="{00C6D9C6-4B40-4365-9E51-CD05116415CD}"/>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67" name="AutoShape 6" descr="Image result for ascentae">
          <a:extLst>
            <a:ext uri="{FF2B5EF4-FFF2-40B4-BE49-F238E27FC236}">
              <a16:creationId xmlns:a16="http://schemas.microsoft.com/office/drawing/2014/main" id="{23094F07-6D72-464E-8794-AB7E829B7B6D}"/>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8" name="AutoShape 6" descr="Image result for ascentae">
          <a:extLst>
            <a:ext uri="{FF2B5EF4-FFF2-40B4-BE49-F238E27FC236}">
              <a16:creationId xmlns:a16="http://schemas.microsoft.com/office/drawing/2014/main" id="{86E636E6-C508-4264-BB5D-248DF0A14E1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9" name="AutoShape 6" descr="Image result for ascentae">
          <a:extLst>
            <a:ext uri="{FF2B5EF4-FFF2-40B4-BE49-F238E27FC236}">
              <a16:creationId xmlns:a16="http://schemas.microsoft.com/office/drawing/2014/main" id="{D39C6676-505B-45BC-AC5E-BE26C22EB8B0}"/>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0" name="AutoShape 6" descr="Image result for ascentae">
          <a:extLst>
            <a:ext uri="{FF2B5EF4-FFF2-40B4-BE49-F238E27FC236}">
              <a16:creationId xmlns:a16="http://schemas.microsoft.com/office/drawing/2014/main" id="{BB8299CD-4920-4968-BDA0-D5D95B0AACB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1" name="AutoShape 6" descr="Image result for ascentae">
          <a:extLst>
            <a:ext uri="{FF2B5EF4-FFF2-40B4-BE49-F238E27FC236}">
              <a16:creationId xmlns:a16="http://schemas.microsoft.com/office/drawing/2014/main" id="{39B2E8C5-4D0B-4DF7-811F-3C826A4336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2" name="AutoShape 6" descr="Image result for ascentae">
          <a:extLst>
            <a:ext uri="{FF2B5EF4-FFF2-40B4-BE49-F238E27FC236}">
              <a16:creationId xmlns:a16="http://schemas.microsoft.com/office/drawing/2014/main" id="{626C2DB2-D3D4-4C88-BE32-7357A2A0834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3" name="AutoShape 6" descr="Image result for ascentae">
          <a:extLst>
            <a:ext uri="{FF2B5EF4-FFF2-40B4-BE49-F238E27FC236}">
              <a16:creationId xmlns:a16="http://schemas.microsoft.com/office/drawing/2014/main" id="{8CD9E42B-B786-4F3A-990B-FE13D84D62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4" name="AutoShape 6" descr="Image result for ascentae">
          <a:extLst>
            <a:ext uri="{FF2B5EF4-FFF2-40B4-BE49-F238E27FC236}">
              <a16:creationId xmlns:a16="http://schemas.microsoft.com/office/drawing/2014/main" id="{99535086-0DC1-4764-9F04-669365B0217F}"/>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5" name="AutoShape 6" descr="Image result for ascentae">
          <a:extLst>
            <a:ext uri="{FF2B5EF4-FFF2-40B4-BE49-F238E27FC236}">
              <a16:creationId xmlns:a16="http://schemas.microsoft.com/office/drawing/2014/main" id="{0D535908-D44A-4118-8583-7AE359CD606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76" name="AutoShape 6" descr="Image result for ascentae">
          <a:extLst>
            <a:ext uri="{FF2B5EF4-FFF2-40B4-BE49-F238E27FC236}">
              <a16:creationId xmlns:a16="http://schemas.microsoft.com/office/drawing/2014/main" id="{E134F4C2-B50B-4B48-B3CB-5A2D02D12188}"/>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7" name="AutoShape 6" descr="Image result for ascentae">
          <a:extLst>
            <a:ext uri="{FF2B5EF4-FFF2-40B4-BE49-F238E27FC236}">
              <a16:creationId xmlns:a16="http://schemas.microsoft.com/office/drawing/2014/main" id="{FC469664-F194-45CE-B122-D64510C6930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8" name="AutoShape 6" descr="Image result for ascentae">
          <a:extLst>
            <a:ext uri="{FF2B5EF4-FFF2-40B4-BE49-F238E27FC236}">
              <a16:creationId xmlns:a16="http://schemas.microsoft.com/office/drawing/2014/main" id="{525DE7CE-27E1-48D1-8B6F-479E7D637F4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9" name="AutoShape 6" descr="Image result for ascentae">
          <a:extLst>
            <a:ext uri="{FF2B5EF4-FFF2-40B4-BE49-F238E27FC236}">
              <a16:creationId xmlns:a16="http://schemas.microsoft.com/office/drawing/2014/main" id="{D1C543E0-CC7E-4510-B7FE-A02A8375D54E}"/>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0" name="AutoShape 6" descr="Image result for ascentae">
          <a:extLst>
            <a:ext uri="{FF2B5EF4-FFF2-40B4-BE49-F238E27FC236}">
              <a16:creationId xmlns:a16="http://schemas.microsoft.com/office/drawing/2014/main" id="{D22995B7-D564-4318-A661-32F9593A2FF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1" name="AutoShape 6" descr="Image result for ascentae">
          <a:extLst>
            <a:ext uri="{FF2B5EF4-FFF2-40B4-BE49-F238E27FC236}">
              <a16:creationId xmlns:a16="http://schemas.microsoft.com/office/drawing/2014/main" id="{34986F72-C2E7-40B4-BD9B-27F9E66920F7}"/>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2" name="AutoShape 6" descr="Image result for ascentae">
          <a:extLst>
            <a:ext uri="{FF2B5EF4-FFF2-40B4-BE49-F238E27FC236}">
              <a16:creationId xmlns:a16="http://schemas.microsoft.com/office/drawing/2014/main" id="{737D429A-9FCD-4DE9-AC10-1A19970D372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3" name="AutoShape 6" descr="Image result for ascentae">
          <a:extLst>
            <a:ext uri="{FF2B5EF4-FFF2-40B4-BE49-F238E27FC236}">
              <a16:creationId xmlns:a16="http://schemas.microsoft.com/office/drawing/2014/main" id="{BAF81C3B-7704-43D2-8963-F463E993051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4" name="AutoShape 6" descr="Image result for ascentae">
          <a:extLst>
            <a:ext uri="{FF2B5EF4-FFF2-40B4-BE49-F238E27FC236}">
              <a16:creationId xmlns:a16="http://schemas.microsoft.com/office/drawing/2014/main" id="{C68D8A36-F08C-4DFD-990F-0AF5AFF40075}"/>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85" name="AutoShape 6" descr="Image result for ascentae">
          <a:extLst>
            <a:ext uri="{FF2B5EF4-FFF2-40B4-BE49-F238E27FC236}">
              <a16:creationId xmlns:a16="http://schemas.microsoft.com/office/drawing/2014/main" id="{FA7EC12D-B6A2-49B2-8E07-D5B99F0277A9}"/>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6" name="AutoShape 6" descr="Image result for ascentae">
          <a:extLst>
            <a:ext uri="{FF2B5EF4-FFF2-40B4-BE49-F238E27FC236}">
              <a16:creationId xmlns:a16="http://schemas.microsoft.com/office/drawing/2014/main" id="{BD952472-64DA-4844-A10C-379C70B51CEF}"/>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7" name="AutoShape 6" descr="Image result for ascentae">
          <a:extLst>
            <a:ext uri="{FF2B5EF4-FFF2-40B4-BE49-F238E27FC236}">
              <a16:creationId xmlns:a16="http://schemas.microsoft.com/office/drawing/2014/main" id="{E81727A0-3F8C-43E2-9FF4-904E4E7D16E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8" name="AutoShape 6" descr="Image result for ascentae">
          <a:extLst>
            <a:ext uri="{FF2B5EF4-FFF2-40B4-BE49-F238E27FC236}">
              <a16:creationId xmlns:a16="http://schemas.microsoft.com/office/drawing/2014/main" id="{C68F29A2-73AA-47C2-988D-66ED997F777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9" name="AutoShape 6" descr="Image result for ascentae">
          <a:extLst>
            <a:ext uri="{FF2B5EF4-FFF2-40B4-BE49-F238E27FC236}">
              <a16:creationId xmlns:a16="http://schemas.microsoft.com/office/drawing/2014/main" id="{6AD6F89C-2D3C-4E9A-ACE3-93E806531F2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0" name="AutoShape 6" descr="Image result for ascentae">
          <a:extLst>
            <a:ext uri="{FF2B5EF4-FFF2-40B4-BE49-F238E27FC236}">
              <a16:creationId xmlns:a16="http://schemas.microsoft.com/office/drawing/2014/main" id="{24B5F57E-290C-42EC-9A53-EF9D88FACA3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1" name="AutoShape 6" descr="Image result for ascentae">
          <a:extLst>
            <a:ext uri="{FF2B5EF4-FFF2-40B4-BE49-F238E27FC236}">
              <a16:creationId xmlns:a16="http://schemas.microsoft.com/office/drawing/2014/main" id="{506C897A-19F7-4FB6-9DAC-42BE48EC7D7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2" name="AutoShape 6" descr="Image result for ascentae">
          <a:extLst>
            <a:ext uri="{FF2B5EF4-FFF2-40B4-BE49-F238E27FC236}">
              <a16:creationId xmlns:a16="http://schemas.microsoft.com/office/drawing/2014/main" id="{FD94123B-46C3-417D-A209-31A212E6826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3" name="AutoShape 6" descr="Image result for ascentae">
          <a:extLst>
            <a:ext uri="{FF2B5EF4-FFF2-40B4-BE49-F238E27FC236}">
              <a16:creationId xmlns:a16="http://schemas.microsoft.com/office/drawing/2014/main" id="{4364449F-3F72-4DFC-9E3A-426D8897564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94" name="AutoShape 6" descr="Image result for ascentae">
          <a:extLst>
            <a:ext uri="{FF2B5EF4-FFF2-40B4-BE49-F238E27FC236}">
              <a16:creationId xmlns:a16="http://schemas.microsoft.com/office/drawing/2014/main" id="{191D634E-6D89-471E-B77B-56AB3A3C6C7B}"/>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946584</xdr:colOff>
      <xdr:row>0</xdr:row>
      <xdr:rowOff>0</xdr:rowOff>
    </xdr:from>
    <xdr:to>
      <xdr:col>6</xdr:col>
      <xdr:colOff>368943</xdr:colOff>
      <xdr:row>2</xdr:row>
      <xdr:rowOff>427797</xdr:rowOff>
    </xdr:to>
    <xdr:pic>
      <xdr:nvPicPr>
        <xdr:cNvPr id="195" name="Picture 194" descr="Biamp Evoko">
          <a:extLst>
            <a:ext uri="{FF2B5EF4-FFF2-40B4-BE49-F238E27FC236}">
              <a16:creationId xmlns:a16="http://schemas.microsoft.com/office/drawing/2014/main" id="{2A9FF76F-C477-48AF-99E7-53F78E58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7699" y="0"/>
          <a:ext cx="1463396" cy="150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357181</xdr:colOff>
      <xdr:row>0</xdr:row>
      <xdr:rowOff>152142</xdr:rowOff>
    </xdr:from>
    <xdr:to>
      <xdr:col>1</xdr:col>
      <xdr:colOff>2134619</xdr:colOff>
      <xdr:row>1</xdr:row>
      <xdr:rowOff>666751</xdr:rowOff>
    </xdr:to>
    <xdr:pic>
      <xdr:nvPicPr>
        <xdr:cNvPr id="196" name="Picture 195" descr="Your Hybrid Working Solution Provider | Ascentae Limited">
          <a:extLst>
            <a:ext uri="{FF2B5EF4-FFF2-40B4-BE49-F238E27FC236}">
              <a16:creationId xmlns:a16="http://schemas.microsoft.com/office/drawing/2014/main" id="{45CB6484-62BA-4590-B7AC-A1327EC05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1" y="152142"/>
          <a:ext cx="3118265" cy="69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49</xdr:row>
      <xdr:rowOff>0</xdr:rowOff>
    </xdr:from>
    <xdr:ext cx="304800" cy="304800"/>
    <xdr:sp macro="" textlink="">
      <xdr:nvSpPr>
        <xdr:cNvPr id="197" name="AutoShape 4" descr="Image result for ascentae">
          <a:extLst>
            <a:ext uri="{FF2B5EF4-FFF2-40B4-BE49-F238E27FC236}">
              <a16:creationId xmlns:a16="http://schemas.microsoft.com/office/drawing/2014/main" id="{CC824977-8FB6-421E-8F64-99856BCCF3FC}"/>
            </a:ext>
          </a:extLst>
        </xdr:cNvPr>
        <xdr:cNvSpPr>
          <a:spLocks noChangeAspect="1" noChangeArrowheads="1"/>
        </xdr:cNvSpPr>
      </xdr:nvSpPr>
      <xdr:spPr bwMode="auto">
        <a:xfrm>
          <a:off x="2775857"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8" name="AutoShape 7" descr="Image result for ascentae">
          <a:extLst>
            <a:ext uri="{FF2B5EF4-FFF2-40B4-BE49-F238E27FC236}">
              <a16:creationId xmlns:a16="http://schemas.microsoft.com/office/drawing/2014/main" id="{05D39C52-7BE1-4D43-AC9C-45F1B9E980D6}"/>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9" name="AutoShape 8" descr="Image result for ascentae">
          <a:extLst>
            <a:ext uri="{FF2B5EF4-FFF2-40B4-BE49-F238E27FC236}">
              <a16:creationId xmlns:a16="http://schemas.microsoft.com/office/drawing/2014/main" id="{BC2C2E77-07F0-43F1-B4A5-B1840D6B2149}"/>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0" name="AutoShape 9" descr="Image result for ascentae">
          <a:extLst>
            <a:ext uri="{FF2B5EF4-FFF2-40B4-BE49-F238E27FC236}">
              <a16:creationId xmlns:a16="http://schemas.microsoft.com/office/drawing/2014/main" id="{6F471BCB-B1CA-4C0A-8FEB-65F055052E32}"/>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1" name="AutoShape 10" descr="Image result for ascentae">
          <a:extLst>
            <a:ext uri="{FF2B5EF4-FFF2-40B4-BE49-F238E27FC236}">
              <a16:creationId xmlns:a16="http://schemas.microsoft.com/office/drawing/2014/main" id="{2312BC72-CBAC-4899-92E5-2E192413FD05}"/>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2" name="AutoShape 11" descr="Image result for ascentae">
          <a:extLst>
            <a:ext uri="{FF2B5EF4-FFF2-40B4-BE49-F238E27FC236}">
              <a16:creationId xmlns:a16="http://schemas.microsoft.com/office/drawing/2014/main" id="{0E8DBE70-0D5D-489A-AF24-B4E00EAF993A}"/>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3" name="AutoShape 12" descr="Image result for ascentae">
          <a:extLst>
            <a:ext uri="{FF2B5EF4-FFF2-40B4-BE49-F238E27FC236}">
              <a16:creationId xmlns:a16="http://schemas.microsoft.com/office/drawing/2014/main" id="{53AB545A-DB4E-47AC-9963-7B762631B724}"/>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xdr:row>
      <xdr:rowOff>0</xdr:rowOff>
    </xdr:from>
    <xdr:ext cx="304800" cy="304800"/>
    <xdr:sp macro="" textlink="">
      <xdr:nvSpPr>
        <xdr:cNvPr id="204" name="AutoShape 4" descr="Image result for ascentae">
          <a:extLst>
            <a:ext uri="{FF2B5EF4-FFF2-40B4-BE49-F238E27FC236}">
              <a16:creationId xmlns:a16="http://schemas.microsoft.com/office/drawing/2014/main" id="{DBAEA47A-DFB9-4FEE-98AC-8E980398B687}"/>
            </a:ext>
          </a:extLst>
        </xdr:cNvPr>
        <xdr:cNvSpPr>
          <a:spLocks noChangeAspect="1" noChangeArrowheads="1"/>
        </xdr:cNvSpPr>
      </xdr:nvSpPr>
      <xdr:spPr bwMode="auto">
        <a:xfrm>
          <a:off x="277585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165100</xdr:colOff>
      <xdr:row>49</xdr:row>
      <xdr:rowOff>0</xdr:rowOff>
    </xdr:from>
    <xdr:ext cx="304800" cy="304800"/>
    <xdr:sp macro="" textlink="">
      <xdr:nvSpPr>
        <xdr:cNvPr id="205" name="AutoShape 6" descr="Image result for ascentae">
          <a:extLst>
            <a:ext uri="{FF2B5EF4-FFF2-40B4-BE49-F238E27FC236}">
              <a16:creationId xmlns:a16="http://schemas.microsoft.com/office/drawing/2014/main" id="{C353D2E6-2C2C-487C-961A-71898E97B2CF}"/>
            </a:ext>
          </a:extLst>
        </xdr:cNvPr>
        <xdr:cNvSpPr>
          <a:spLocks noChangeAspect="1" noChangeArrowheads="1"/>
        </xdr:cNvSpPr>
      </xdr:nvSpPr>
      <xdr:spPr bwMode="auto">
        <a:xfrm>
          <a:off x="2937782" y="43556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6" name="AutoShape 7" descr="Image result for ascentae">
          <a:extLst>
            <a:ext uri="{FF2B5EF4-FFF2-40B4-BE49-F238E27FC236}">
              <a16:creationId xmlns:a16="http://schemas.microsoft.com/office/drawing/2014/main" id="{47966953-0627-4B4A-8417-18C32EA6AB6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7" name="AutoShape 8" descr="Image result for ascentae">
          <a:extLst>
            <a:ext uri="{FF2B5EF4-FFF2-40B4-BE49-F238E27FC236}">
              <a16:creationId xmlns:a16="http://schemas.microsoft.com/office/drawing/2014/main" id="{26EF040C-D270-4354-8CF4-00014AF7C1C4}"/>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8" name="AutoShape 9" descr="Image result for ascentae">
          <a:extLst>
            <a:ext uri="{FF2B5EF4-FFF2-40B4-BE49-F238E27FC236}">
              <a16:creationId xmlns:a16="http://schemas.microsoft.com/office/drawing/2014/main" id="{5526FFDE-CEBE-4B97-94B8-CE54092EA47D}"/>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9" name="AutoShape 10" descr="Image result for ascentae">
          <a:extLst>
            <a:ext uri="{FF2B5EF4-FFF2-40B4-BE49-F238E27FC236}">
              <a16:creationId xmlns:a16="http://schemas.microsoft.com/office/drawing/2014/main" id="{E2082126-5035-48EE-B9F8-2049B125E6B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0" name="AutoShape 11" descr="Image result for ascentae">
          <a:extLst>
            <a:ext uri="{FF2B5EF4-FFF2-40B4-BE49-F238E27FC236}">
              <a16:creationId xmlns:a16="http://schemas.microsoft.com/office/drawing/2014/main" id="{5D2895D2-FF4D-49DC-B1EC-E802DA0F4C6F}"/>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1" name="AutoShape 12" descr="Image result for ascentae">
          <a:extLst>
            <a:ext uri="{FF2B5EF4-FFF2-40B4-BE49-F238E27FC236}">
              <a16:creationId xmlns:a16="http://schemas.microsoft.com/office/drawing/2014/main" id="{8E918B7F-F694-4B55-984C-796541B32792}"/>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49</xdr:row>
      <xdr:rowOff>0</xdr:rowOff>
    </xdr:from>
    <xdr:ext cx="304800" cy="304800"/>
    <xdr:sp macro="" textlink="">
      <xdr:nvSpPr>
        <xdr:cNvPr id="212" name="AutoShape 4" descr="Image result for ascentae">
          <a:extLst>
            <a:ext uri="{FF2B5EF4-FFF2-40B4-BE49-F238E27FC236}">
              <a16:creationId xmlns:a16="http://schemas.microsoft.com/office/drawing/2014/main" id="{B0C9DE05-2BA7-4D7D-B272-1F6087CA7C75}"/>
            </a:ext>
          </a:extLst>
        </xdr:cNvPr>
        <xdr:cNvSpPr>
          <a:spLocks noChangeAspect="1" noChangeArrowheads="1"/>
        </xdr:cNvSpPr>
      </xdr:nvSpPr>
      <xdr:spPr bwMode="auto">
        <a:xfrm>
          <a:off x="278220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3" name="AutoShape 6" descr="Image result for ascentae">
          <a:extLst>
            <a:ext uri="{FF2B5EF4-FFF2-40B4-BE49-F238E27FC236}">
              <a16:creationId xmlns:a16="http://schemas.microsoft.com/office/drawing/2014/main" id="{7AB60045-FD9B-49CB-A70A-87261498C548}"/>
            </a:ext>
          </a:extLst>
        </xdr:cNvPr>
        <xdr:cNvSpPr>
          <a:spLocks noChangeAspect="1" noChangeArrowheads="1"/>
        </xdr:cNvSpPr>
      </xdr:nvSpPr>
      <xdr:spPr bwMode="auto">
        <a:xfrm>
          <a:off x="8041821" y="477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4" name="AutoShape 6" descr="Image result for ascentae">
          <a:extLst>
            <a:ext uri="{FF2B5EF4-FFF2-40B4-BE49-F238E27FC236}">
              <a16:creationId xmlns:a16="http://schemas.microsoft.com/office/drawing/2014/main" id="{549A31CD-9C38-4A36-813B-ACCEC67EADB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5" name="AutoShape 6" descr="Image result for ascentae">
          <a:extLst>
            <a:ext uri="{FF2B5EF4-FFF2-40B4-BE49-F238E27FC236}">
              <a16:creationId xmlns:a16="http://schemas.microsoft.com/office/drawing/2014/main" id="{B2E32011-A249-4C7E-B9ED-89F643315790}"/>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6" name="AutoShape 6" descr="Image result for ascentae">
          <a:extLst>
            <a:ext uri="{FF2B5EF4-FFF2-40B4-BE49-F238E27FC236}">
              <a16:creationId xmlns:a16="http://schemas.microsoft.com/office/drawing/2014/main" id="{7BF7326C-C68F-4D51-B6F5-4741671C6E3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7" name="AutoShape 6" descr="Image result for ascentae">
          <a:extLst>
            <a:ext uri="{FF2B5EF4-FFF2-40B4-BE49-F238E27FC236}">
              <a16:creationId xmlns:a16="http://schemas.microsoft.com/office/drawing/2014/main" id="{2165276F-036B-4413-AD2E-6960A6056801}"/>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8" name="AutoShape 6" descr="Image result for ascentae">
          <a:extLst>
            <a:ext uri="{FF2B5EF4-FFF2-40B4-BE49-F238E27FC236}">
              <a16:creationId xmlns:a16="http://schemas.microsoft.com/office/drawing/2014/main" id="{BC5CD024-5E91-4135-BAE2-001DB482E8BD}"/>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9" name="AutoShape 6" descr="Image result for ascentae">
          <a:extLst>
            <a:ext uri="{FF2B5EF4-FFF2-40B4-BE49-F238E27FC236}">
              <a16:creationId xmlns:a16="http://schemas.microsoft.com/office/drawing/2014/main" id="{B1015257-3C5A-4DD1-9C90-8E50D40BDAE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20" name="AutoShape 6" descr="Image result for ascentae">
          <a:extLst>
            <a:ext uri="{FF2B5EF4-FFF2-40B4-BE49-F238E27FC236}">
              <a16:creationId xmlns:a16="http://schemas.microsoft.com/office/drawing/2014/main" id="{D81FDC90-75B6-49EF-BE2C-0297E9929C4A}"/>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1" name="AutoShape 6" descr="Image result for ascentae">
          <a:extLst>
            <a:ext uri="{FF2B5EF4-FFF2-40B4-BE49-F238E27FC236}">
              <a16:creationId xmlns:a16="http://schemas.microsoft.com/office/drawing/2014/main" id="{C61CD495-BF79-4975-A951-C55941F8552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222" name="AutoShape 6" descr="Image result for ascentae">
          <a:extLst>
            <a:ext uri="{FF2B5EF4-FFF2-40B4-BE49-F238E27FC236}">
              <a16:creationId xmlns:a16="http://schemas.microsoft.com/office/drawing/2014/main" id="{709683C5-AFC5-4A88-A6A3-F966F36EEE2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3" name="AutoShape 6" descr="Image result for ascentae">
          <a:extLst>
            <a:ext uri="{FF2B5EF4-FFF2-40B4-BE49-F238E27FC236}">
              <a16:creationId xmlns:a16="http://schemas.microsoft.com/office/drawing/2014/main" id="{4C01F346-5759-4448-B61C-DFD9CFE94FC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4" name="AutoShape 6" descr="Image result for ascentae">
          <a:extLst>
            <a:ext uri="{FF2B5EF4-FFF2-40B4-BE49-F238E27FC236}">
              <a16:creationId xmlns:a16="http://schemas.microsoft.com/office/drawing/2014/main" id="{7A236E43-0D97-4FC1-9A1E-CD571AFA0FEC}"/>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5" name="AutoShape 6" descr="Image result for ascentae">
          <a:extLst>
            <a:ext uri="{FF2B5EF4-FFF2-40B4-BE49-F238E27FC236}">
              <a16:creationId xmlns:a16="http://schemas.microsoft.com/office/drawing/2014/main" id="{04D370AD-A14F-4BD7-A7D5-6D3D9E905F3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6" name="AutoShape 6" descr="Image result for ascentae">
          <a:extLst>
            <a:ext uri="{FF2B5EF4-FFF2-40B4-BE49-F238E27FC236}">
              <a16:creationId xmlns:a16="http://schemas.microsoft.com/office/drawing/2014/main" id="{3615186E-C6FA-4DE2-A42F-46D8242D2C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7" name="AutoShape 6" descr="Image result for ascentae">
          <a:extLst>
            <a:ext uri="{FF2B5EF4-FFF2-40B4-BE49-F238E27FC236}">
              <a16:creationId xmlns:a16="http://schemas.microsoft.com/office/drawing/2014/main" id="{2C6CE343-BF57-46BC-8467-6FC754F6C28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8" name="AutoShape 6" descr="Image result for ascentae">
          <a:extLst>
            <a:ext uri="{FF2B5EF4-FFF2-40B4-BE49-F238E27FC236}">
              <a16:creationId xmlns:a16="http://schemas.microsoft.com/office/drawing/2014/main" id="{048540A4-C82A-4921-801F-932083290B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9" name="AutoShape 6" descr="Image result for ascentae">
          <a:extLst>
            <a:ext uri="{FF2B5EF4-FFF2-40B4-BE49-F238E27FC236}">
              <a16:creationId xmlns:a16="http://schemas.microsoft.com/office/drawing/2014/main" id="{59A900D0-AED2-470A-8002-836C34AF4545}"/>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0" name="AutoShape 6" descr="Image result for ascentae">
          <a:extLst>
            <a:ext uri="{FF2B5EF4-FFF2-40B4-BE49-F238E27FC236}">
              <a16:creationId xmlns:a16="http://schemas.microsoft.com/office/drawing/2014/main" id="{966A6322-F035-46F0-998C-24054C33E671}"/>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31" name="AutoShape 6" descr="Image result for ascentae">
          <a:extLst>
            <a:ext uri="{FF2B5EF4-FFF2-40B4-BE49-F238E27FC236}">
              <a16:creationId xmlns:a16="http://schemas.microsoft.com/office/drawing/2014/main" id="{BF817005-6711-402C-AB8C-F7601C8BFCC2}"/>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2" name="AutoShape 6" descr="Image result for ascentae">
          <a:extLst>
            <a:ext uri="{FF2B5EF4-FFF2-40B4-BE49-F238E27FC236}">
              <a16:creationId xmlns:a16="http://schemas.microsoft.com/office/drawing/2014/main" id="{49B6A96F-651D-4DB4-BAFE-4CBE91199FF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3" name="AutoShape 6" descr="Image result for ascentae">
          <a:extLst>
            <a:ext uri="{FF2B5EF4-FFF2-40B4-BE49-F238E27FC236}">
              <a16:creationId xmlns:a16="http://schemas.microsoft.com/office/drawing/2014/main" id="{00A9DCC9-2263-4203-B13E-C59EF1FE024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4" name="AutoShape 6" descr="Image result for ascentae">
          <a:extLst>
            <a:ext uri="{FF2B5EF4-FFF2-40B4-BE49-F238E27FC236}">
              <a16:creationId xmlns:a16="http://schemas.microsoft.com/office/drawing/2014/main" id="{8F76A9CD-DA7A-4358-91D1-B7A176F72D88}"/>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5" name="AutoShape 6" descr="Image result for ascentae">
          <a:extLst>
            <a:ext uri="{FF2B5EF4-FFF2-40B4-BE49-F238E27FC236}">
              <a16:creationId xmlns:a16="http://schemas.microsoft.com/office/drawing/2014/main" id="{804C46D3-09A7-4CEA-A9F7-ACD2792656AB}"/>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6" name="AutoShape 6" descr="Image result for ascentae">
          <a:extLst>
            <a:ext uri="{FF2B5EF4-FFF2-40B4-BE49-F238E27FC236}">
              <a16:creationId xmlns:a16="http://schemas.microsoft.com/office/drawing/2014/main" id="{ACC7A10D-6AA2-43E9-8180-F8D8EF3B3BD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7" name="AutoShape 6" descr="Image result for ascentae">
          <a:extLst>
            <a:ext uri="{FF2B5EF4-FFF2-40B4-BE49-F238E27FC236}">
              <a16:creationId xmlns:a16="http://schemas.microsoft.com/office/drawing/2014/main" id="{49FF40C4-8993-4F9D-BF26-8DBA86E5D5A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8" name="AutoShape 6" descr="Image result for ascentae">
          <a:extLst>
            <a:ext uri="{FF2B5EF4-FFF2-40B4-BE49-F238E27FC236}">
              <a16:creationId xmlns:a16="http://schemas.microsoft.com/office/drawing/2014/main" id="{83F397D6-CF5C-4FF5-8F89-2A8E352DD15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9" name="AutoShape 6" descr="Image result for ascentae">
          <a:extLst>
            <a:ext uri="{FF2B5EF4-FFF2-40B4-BE49-F238E27FC236}">
              <a16:creationId xmlns:a16="http://schemas.microsoft.com/office/drawing/2014/main" id="{714123F7-512F-4589-9551-EAB4EE986D7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40" name="AutoShape 6" descr="Image result for ascentae">
          <a:extLst>
            <a:ext uri="{FF2B5EF4-FFF2-40B4-BE49-F238E27FC236}">
              <a16:creationId xmlns:a16="http://schemas.microsoft.com/office/drawing/2014/main" id="{339B59F1-7082-480B-9156-4793C29ED5D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41" name="AutoShape 6" descr="Image result for ascentae">
          <a:extLst>
            <a:ext uri="{FF2B5EF4-FFF2-40B4-BE49-F238E27FC236}">
              <a16:creationId xmlns:a16="http://schemas.microsoft.com/office/drawing/2014/main" id="{CB2639A1-2AC1-43B6-9A69-FCA12C8AB896}"/>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242" name="AutoShape 6" descr="Image result for ascentae">
          <a:extLst>
            <a:ext uri="{FF2B5EF4-FFF2-40B4-BE49-F238E27FC236}">
              <a16:creationId xmlns:a16="http://schemas.microsoft.com/office/drawing/2014/main" id="{AF1EBA8A-E7A0-4923-B000-2F7F151E9C36}"/>
            </a:ext>
          </a:extLst>
        </xdr:cNvPr>
        <xdr:cNvSpPr>
          <a:spLocks noChangeAspect="1" noChangeArrowheads="1"/>
        </xdr:cNvSpPr>
      </xdr:nvSpPr>
      <xdr:spPr bwMode="auto">
        <a:xfrm>
          <a:off x="0" y="834536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39</xdr:row>
      <xdr:rowOff>0</xdr:rowOff>
    </xdr:from>
    <xdr:ext cx="304800" cy="304800"/>
    <xdr:sp macro="" textlink="">
      <xdr:nvSpPr>
        <xdr:cNvPr id="243" name="AutoShape 6" descr="Image result for ascentae">
          <a:extLst>
            <a:ext uri="{FF2B5EF4-FFF2-40B4-BE49-F238E27FC236}">
              <a16:creationId xmlns:a16="http://schemas.microsoft.com/office/drawing/2014/main" id="{D9D7BF45-6C57-4DA5-862A-B68A3F8265AD}"/>
            </a:ext>
          </a:extLst>
        </xdr:cNvPr>
        <xdr:cNvSpPr>
          <a:spLocks noChangeAspect="1" noChangeArrowheads="1"/>
        </xdr:cNvSpPr>
      </xdr:nvSpPr>
      <xdr:spPr bwMode="auto">
        <a:xfrm>
          <a:off x="0" y="911469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3909391</xdr:colOff>
      <xdr:row>36</xdr:row>
      <xdr:rowOff>99391</xdr:rowOff>
    </xdr:from>
    <xdr:ext cx="304800" cy="304800"/>
    <xdr:sp macro="" textlink="">
      <xdr:nvSpPr>
        <xdr:cNvPr id="244" name="AutoShape 11" descr="Image result for ascentae">
          <a:extLst>
            <a:ext uri="{FF2B5EF4-FFF2-40B4-BE49-F238E27FC236}">
              <a16:creationId xmlns:a16="http://schemas.microsoft.com/office/drawing/2014/main" id="{2EEC93B5-A7D2-41A5-B2D8-BB36B0F7B8A0}"/>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37</xdr:row>
      <xdr:rowOff>99391</xdr:rowOff>
    </xdr:from>
    <xdr:ext cx="304800" cy="304800"/>
    <xdr:sp macro="" textlink="">
      <xdr:nvSpPr>
        <xdr:cNvPr id="245" name="AutoShape 11" descr="Image result for ascentae">
          <a:extLst>
            <a:ext uri="{FF2B5EF4-FFF2-40B4-BE49-F238E27FC236}">
              <a16:creationId xmlns:a16="http://schemas.microsoft.com/office/drawing/2014/main" id="{F12A7F26-4778-4D29-B4E1-C610D6E44FCB}"/>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3943122</xdr:colOff>
      <xdr:row>4</xdr:row>
      <xdr:rowOff>69589</xdr:rowOff>
    </xdr:to>
    <xdr:pic>
      <xdr:nvPicPr>
        <xdr:cNvPr id="2" name="Picture 1" descr="Your Hybrid Working Solution Provider | Ascentae Limited">
          <a:extLst>
            <a:ext uri="{FF2B5EF4-FFF2-40B4-BE49-F238E27FC236}">
              <a16:creationId xmlns:a16="http://schemas.microsoft.com/office/drawing/2014/main" id="{41C4E2BA-9675-442C-8FF7-5DE5DE4E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8362" cy="8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2781837</xdr:colOff>
      <xdr:row>1</xdr:row>
      <xdr:rowOff>97674</xdr:rowOff>
    </xdr:from>
    <xdr:to>
      <xdr:col>14</xdr:col>
      <xdr:colOff>69321</xdr:colOff>
      <xdr:row>7</xdr:row>
      <xdr:rowOff>54842</xdr:rowOff>
    </xdr:to>
    <xdr:pic>
      <xdr:nvPicPr>
        <xdr:cNvPr id="3" name="Picture 2" descr="h_logo">
          <a:extLst>
            <a:ext uri="{FF2B5EF4-FFF2-40B4-BE49-F238E27FC236}">
              <a16:creationId xmlns:a16="http://schemas.microsoft.com/office/drawing/2014/main" id="{252A50B5-9F5B-43D6-9730-99325FA27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66431" y="276268"/>
          <a:ext cx="11338908" cy="1513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87153</xdr:colOff>
      <xdr:row>0</xdr:row>
      <xdr:rowOff>87154</xdr:rowOff>
    </xdr:from>
    <xdr:to>
      <xdr:col>0</xdr:col>
      <xdr:colOff>4171805</xdr:colOff>
      <xdr:row>4</xdr:row>
      <xdr:rowOff>286703</xdr:rowOff>
    </xdr:to>
    <xdr:pic>
      <xdr:nvPicPr>
        <xdr:cNvPr id="5" name="Picture 4" descr="Your Hybrid Working Solution Provider | Ascentae Limited">
          <a:extLst>
            <a:ext uri="{FF2B5EF4-FFF2-40B4-BE49-F238E27FC236}">
              <a16:creationId xmlns:a16="http://schemas.microsoft.com/office/drawing/2014/main" id="{0F6F9A89-4092-40E2-9097-3F84AF457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 y="89059"/>
          <a:ext cx="4082747" cy="920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6000477</xdr:colOff>
      <xdr:row>1</xdr:row>
      <xdr:rowOff>85726</xdr:rowOff>
    </xdr:from>
    <xdr:to>
      <xdr:col>5</xdr:col>
      <xdr:colOff>50034</xdr:colOff>
      <xdr:row>4</xdr:row>
      <xdr:rowOff>65251</xdr:rowOff>
    </xdr:to>
    <xdr:pic>
      <xdr:nvPicPr>
        <xdr:cNvPr id="2" name="Picture 1" descr="PTZ Camera – Rocware">
          <a:extLst>
            <a:ext uri="{FF2B5EF4-FFF2-40B4-BE49-F238E27FC236}">
              <a16:creationId xmlns:a16="http://schemas.microsoft.com/office/drawing/2014/main" id="{7B575C29-4FA8-41A1-946F-D8EB72854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502" y="276226"/>
          <a:ext cx="3634882" cy="5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1</xdr:row>
      <xdr:rowOff>0</xdr:rowOff>
    </xdr:from>
    <xdr:to>
      <xdr:col>0</xdr:col>
      <xdr:colOff>3172973</xdr:colOff>
      <xdr:row>4</xdr:row>
      <xdr:rowOff>133609</xdr:rowOff>
    </xdr:to>
    <xdr:pic>
      <xdr:nvPicPr>
        <xdr:cNvPr id="3" name="Picture 2" descr="Your Hybrid Working Solution Provider | Ascentae Limited">
          <a:extLst>
            <a:ext uri="{FF2B5EF4-FFF2-40B4-BE49-F238E27FC236}">
              <a16:creationId xmlns:a16="http://schemas.microsoft.com/office/drawing/2014/main" id="{55326962-3D2D-48B3-B173-D82A279C2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9050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832364</xdr:colOff>
      <xdr:row>0</xdr:row>
      <xdr:rowOff>0</xdr:rowOff>
    </xdr:from>
    <xdr:ext cx="2550795" cy="2238375"/>
    <xdr:pic>
      <xdr:nvPicPr>
        <xdr:cNvPr id="2" name="image1.png">
          <a:extLst>
            <a:ext uri="{FF2B5EF4-FFF2-40B4-BE49-F238E27FC236}">
              <a16:creationId xmlns:a16="http://schemas.microsoft.com/office/drawing/2014/main" id="{FBAEDE25-A4B9-4D57-B3FC-A0646D493AAB}"/>
            </a:ext>
          </a:extLst>
        </xdr:cNvPr>
        <xdr:cNvPicPr preferRelativeResize="0"/>
      </xdr:nvPicPr>
      <xdr:blipFill>
        <a:blip xmlns:r="http://schemas.openxmlformats.org/officeDocument/2006/relationships" r:embed="rId1" cstate="print"/>
        <a:stretch>
          <a:fillRect/>
        </a:stretch>
      </xdr:blipFill>
      <xdr:spPr>
        <a:xfrm>
          <a:off x="12548114" y="0"/>
          <a:ext cx="2550795" cy="2238375"/>
        </a:xfrm>
        <a:prstGeom prst="rect">
          <a:avLst/>
        </a:prstGeom>
        <a:noFill/>
      </xdr:spPr>
    </xdr:pic>
    <xdr:clientData fLocksWithSheet="0"/>
  </xdr:oneCellAnchor>
  <xdr:twoCellAnchor editAs="oneCell">
    <xdr:from>
      <xdr:col>0</xdr:col>
      <xdr:colOff>83820</xdr:colOff>
      <xdr:row>0</xdr:row>
      <xdr:rowOff>152400</xdr:rowOff>
    </xdr:from>
    <xdr:to>
      <xdr:col>1</xdr:col>
      <xdr:colOff>2172032</xdr:colOff>
      <xdr:row>3</xdr:row>
      <xdr:rowOff>533400</xdr:rowOff>
    </xdr:to>
    <xdr:pic>
      <xdr:nvPicPr>
        <xdr:cNvPr id="3" name="Picture 2" descr="Your Hybrid Working Solution Provider | Ascentae Limited">
          <a:extLst>
            <a:ext uri="{FF2B5EF4-FFF2-40B4-BE49-F238E27FC236}">
              <a16:creationId xmlns:a16="http://schemas.microsoft.com/office/drawing/2014/main" id="{69A9F5C5-8EF8-4016-9D2A-1533AD374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4077032"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291661</xdr:colOff>
      <xdr:row>0</xdr:row>
      <xdr:rowOff>121822</xdr:rowOff>
    </xdr:from>
    <xdr:to>
      <xdr:col>5</xdr:col>
      <xdr:colOff>647701</xdr:colOff>
      <xdr:row>0</xdr:row>
      <xdr:rowOff>881445</xdr:rowOff>
    </xdr:to>
    <xdr:pic>
      <xdr:nvPicPr>
        <xdr:cNvPr id="3" name="Picture 2">
          <a:extLst>
            <a:ext uri="{FF2B5EF4-FFF2-40B4-BE49-F238E27FC236}">
              <a16:creationId xmlns:a16="http://schemas.microsoft.com/office/drawing/2014/main" id="{986225AA-7EF1-4BB8-AD4C-24D4B233A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311" y="121822"/>
          <a:ext cx="1765740" cy="754250"/>
        </a:xfrm>
        <a:prstGeom prst="rect">
          <a:avLst/>
        </a:prstGeom>
      </xdr:spPr>
    </xdr:pic>
    <xdr:clientData/>
  </xdr:twoCellAnchor>
  <xdr:twoCellAnchor editAs="oneCell">
    <xdr:from>
      <xdr:col>0</xdr:col>
      <xdr:colOff>0</xdr:colOff>
      <xdr:row>0</xdr:row>
      <xdr:rowOff>0</xdr:rowOff>
    </xdr:from>
    <xdr:to>
      <xdr:col>1</xdr:col>
      <xdr:colOff>445648</xdr:colOff>
      <xdr:row>0</xdr:row>
      <xdr:rowOff>704132</xdr:rowOff>
    </xdr:to>
    <xdr:pic>
      <xdr:nvPicPr>
        <xdr:cNvPr id="4" name="Picture 3" descr="Your Hybrid Working Solution Provider | Ascentae Limited">
          <a:extLst>
            <a:ext uri="{FF2B5EF4-FFF2-40B4-BE49-F238E27FC236}">
              <a16:creationId xmlns:a16="http://schemas.microsoft.com/office/drawing/2014/main" id="{7FB53024-4D4C-4857-A112-88F4EB3DE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512885</xdr:colOff>
      <xdr:row>0</xdr:row>
      <xdr:rowOff>234461</xdr:rowOff>
    </xdr:from>
    <xdr:to>
      <xdr:col>5</xdr:col>
      <xdr:colOff>1308767</xdr:colOff>
      <xdr:row>0</xdr:row>
      <xdr:rowOff>832263</xdr:rowOff>
    </xdr:to>
    <xdr:pic>
      <xdr:nvPicPr>
        <xdr:cNvPr id="2" name="Picture 1" descr="Rethink AV Ltd">
          <a:hlinkClick xmlns:r="http://schemas.openxmlformats.org/officeDocument/2006/relationships" r:id="rId3"/>
          <a:extLst>
            <a:ext uri="{FF2B5EF4-FFF2-40B4-BE49-F238E27FC236}">
              <a16:creationId xmlns:a16="http://schemas.microsoft.com/office/drawing/2014/main" id="{ABEE8740-A9B3-4006-B170-88137899DB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0" y="234461"/>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19050</xdr:rowOff>
    </xdr:from>
    <xdr:to>
      <xdr:col>1</xdr:col>
      <xdr:colOff>486923</xdr:colOff>
      <xdr:row>0</xdr:row>
      <xdr:rowOff>724159</xdr:rowOff>
    </xdr:to>
    <xdr:pic>
      <xdr:nvPicPr>
        <xdr:cNvPr id="2" name="Picture 1" descr="Your Hybrid Working Solution Provider | Ascentae Limited">
          <a:extLst>
            <a:ext uri="{FF2B5EF4-FFF2-40B4-BE49-F238E27FC236}">
              <a16:creationId xmlns:a16="http://schemas.microsoft.com/office/drawing/2014/main" id="{785F7BF9-39B7-4E7D-8A78-31C3EFCF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905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1657350</xdr:colOff>
      <xdr:row>0</xdr:row>
      <xdr:rowOff>95250</xdr:rowOff>
    </xdr:from>
    <xdr:to>
      <xdr:col>3</xdr:col>
      <xdr:colOff>2011053</xdr:colOff>
      <xdr:row>0</xdr:row>
      <xdr:rowOff>1054581</xdr:rowOff>
    </xdr:to>
    <xdr:pic>
      <xdr:nvPicPr>
        <xdr:cNvPr id="3" name="Picture 2" descr="Mersive | SCHOMS">
          <a:extLst>
            <a:ext uri="{FF2B5EF4-FFF2-40B4-BE49-F238E27FC236}">
              <a16:creationId xmlns:a16="http://schemas.microsoft.com/office/drawing/2014/main" id="{5B9D2A85-99C9-4A86-A197-A79C477B29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95250"/>
          <a:ext cx="2509528" cy="962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161925</xdr:colOff>
      <xdr:row>0</xdr:row>
      <xdr:rowOff>104775</xdr:rowOff>
    </xdr:from>
    <xdr:ext cx="3449055" cy="839209"/>
    <xdr:pic>
      <xdr:nvPicPr>
        <xdr:cNvPr id="2" name="Picture 1" descr="Your Hybrid Working Solution Provider | Ascentae Limited">
          <a:extLst>
            <a:ext uri="{FF2B5EF4-FFF2-40B4-BE49-F238E27FC236}">
              <a16:creationId xmlns:a16="http://schemas.microsoft.com/office/drawing/2014/main" id="{1775A1FB-2952-461E-A66D-7B7D1F576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1438275</xdr:colOff>
      <xdr:row>1</xdr:row>
      <xdr:rowOff>57151</xdr:rowOff>
    </xdr:from>
    <xdr:ext cx="3486150" cy="501528"/>
    <xdr:pic>
      <xdr:nvPicPr>
        <xdr:cNvPr id="3" name="Graphic 2">
          <a:extLst>
            <a:ext uri="{FF2B5EF4-FFF2-40B4-BE49-F238E27FC236}">
              <a16:creationId xmlns:a16="http://schemas.microsoft.com/office/drawing/2014/main" id="{8DF4D63C-8BBB-4D10-9D1B-77CBE3247D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734550" y="247651"/>
          <a:ext cx="3486150" cy="50152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3</xdr:col>
      <xdr:colOff>16670</xdr:colOff>
      <xdr:row>3</xdr:row>
      <xdr:rowOff>88107</xdr:rowOff>
    </xdr:from>
    <xdr:to>
      <xdr:col>5</xdr:col>
      <xdr:colOff>1477170</xdr:colOff>
      <xdr:row>8</xdr:row>
      <xdr:rowOff>94807</xdr:rowOff>
    </xdr:to>
    <xdr:pic>
      <xdr:nvPicPr>
        <xdr:cNvPr id="2" name="Picture 1" descr="Overview">
          <a:extLst>
            <a:ext uri="{FF2B5EF4-FFF2-40B4-BE49-F238E27FC236}">
              <a16:creationId xmlns:a16="http://schemas.microsoft.com/office/drawing/2014/main" id="{A75C8B82-8044-EE00-0D90-F34FFE6DC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3608" y="623888"/>
          <a:ext cx="4749800" cy="899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104775</xdr:rowOff>
    </xdr:from>
    <xdr:to>
      <xdr:col>1</xdr:col>
      <xdr:colOff>2064755</xdr:colOff>
      <xdr:row>5</xdr:row>
      <xdr:rowOff>1009</xdr:rowOff>
    </xdr:to>
    <xdr:pic>
      <xdr:nvPicPr>
        <xdr:cNvPr id="3" name="Picture 2" descr="Your Hybrid Working Solution Provider | Ascentae Limited">
          <a:extLst>
            <a:ext uri="{FF2B5EF4-FFF2-40B4-BE49-F238E27FC236}">
              <a16:creationId xmlns:a16="http://schemas.microsoft.com/office/drawing/2014/main" id="{2780DCFD-772D-456F-8E98-FE17745F0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F88A4D2E-EE77-4602-87A8-6471A81CF943}"/>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xdr:colOff>
      <xdr:row>1</xdr:row>
      <xdr:rowOff>15875</xdr:rowOff>
    </xdr:from>
    <xdr:to>
      <xdr:col>5</xdr:col>
      <xdr:colOff>580270</xdr:colOff>
      <xdr:row>4</xdr:row>
      <xdr:rowOff>95250</xdr:rowOff>
    </xdr:to>
    <xdr:pic>
      <xdr:nvPicPr>
        <xdr:cNvPr id="3" name="Picture 2">
          <a:extLst>
            <a:ext uri="{FF2B5EF4-FFF2-40B4-BE49-F238E27FC236}">
              <a16:creationId xmlns:a16="http://schemas.microsoft.com/office/drawing/2014/main" id="{C5233399-7819-46F4-A5A1-E2A5024EB5B7}"/>
            </a:ext>
          </a:extLst>
        </xdr:cNvPr>
        <xdr:cNvPicPr>
          <a:picLocks noChangeAspect="1"/>
        </xdr:cNvPicPr>
      </xdr:nvPicPr>
      <xdr:blipFill>
        <a:blip xmlns:r="http://schemas.openxmlformats.org/officeDocument/2006/relationships" r:embed="rId1"/>
        <a:stretch>
          <a:fillRect/>
        </a:stretch>
      </xdr:blipFill>
      <xdr:spPr>
        <a:xfrm>
          <a:off x="8031480" y="206375"/>
          <a:ext cx="2067440" cy="650875"/>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5" name="AutoShape 1" descr="Nialli Inc.">
          <a:extLst>
            <a:ext uri="{FF2B5EF4-FFF2-40B4-BE49-F238E27FC236}">
              <a16:creationId xmlns:a16="http://schemas.microsoft.com/office/drawing/2014/main" id="{48432D2D-3970-481D-9681-023B12A46754}"/>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1</xdr:col>
      <xdr:colOff>420105</xdr:colOff>
      <xdr:row>4</xdr:row>
      <xdr:rowOff>83559</xdr:rowOff>
    </xdr:to>
    <xdr:pic>
      <xdr:nvPicPr>
        <xdr:cNvPr id="4" name="Picture 3" descr="Your Hybrid Working Solution Provider | Ascentae Limited">
          <a:extLst>
            <a:ext uri="{FF2B5EF4-FFF2-40B4-BE49-F238E27FC236}">
              <a16:creationId xmlns:a16="http://schemas.microsoft.com/office/drawing/2014/main" id="{74A83CF8-6184-4A4E-8EAF-2E72458635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828746</xdr:colOff>
      <xdr:row>5</xdr:row>
      <xdr:rowOff>1009</xdr:rowOff>
    </xdr:to>
    <xdr:pic>
      <xdr:nvPicPr>
        <xdr:cNvPr id="2" name="Picture 1" descr="Your Hybrid Working Solution Provider | Ascentae Limited">
          <a:extLst>
            <a:ext uri="{FF2B5EF4-FFF2-40B4-BE49-F238E27FC236}">
              <a16:creationId xmlns:a16="http://schemas.microsoft.com/office/drawing/2014/main" id="{ADE592CF-C99A-4F6F-9DDE-163FE6061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596348</xdr:colOff>
      <xdr:row>0</xdr:row>
      <xdr:rowOff>0</xdr:rowOff>
    </xdr:from>
    <xdr:ext cx="2550795" cy="2238375"/>
    <xdr:pic>
      <xdr:nvPicPr>
        <xdr:cNvPr id="3" name="image1.png">
          <a:extLst>
            <a:ext uri="{FF2B5EF4-FFF2-40B4-BE49-F238E27FC236}">
              <a16:creationId xmlns:a16="http://schemas.microsoft.com/office/drawing/2014/main" id="{4CF2395A-D7E4-4DCD-A6BD-7F69E10AB47C}"/>
            </a:ext>
          </a:extLst>
        </xdr:cNvPr>
        <xdr:cNvPicPr preferRelativeResize="0"/>
      </xdr:nvPicPr>
      <xdr:blipFill>
        <a:blip xmlns:r="http://schemas.openxmlformats.org/officeDocument/2006/relationships" r:embed="rId2" cstate="print"/>
        <a:stretch>
          <a:fillRect/>
        </a:stretch>
      </xdr:blipFill>
      <xdr:spPr>
        <a:xfrm>
          <a:off x="14121848" y="0"/>
          <a:ext cx="2550795" cy="2238375"/>
        </a:xfrm>
        <a:prstGeom prst="rect">
          <a:avLst/>
        </a:prstGeom>
        <a:noFill/>
      </xdr:spPr>
    </xdr:pic>
    <xdr:clientData fLocksWithSheet="0"/>
  </xdr:oneCellAnchor>
  <xdr:twoCellAnchor editAs="oneCell">
    <xdr:from>
      <xdr:col>2</xdr:col>
      <xdr:colOff>554935</xdr:colOff>
      <xdr:row>0</xdr:row>
      <xdr:rowOff>0</xdr:rowOff>
    </xdr:from>
    <xdr:to>
      <xdr:col>5</xdr:col>
      <xdr:colOff>619109</xdr:colOff>
      <xdr:row>11</xdr:row>
      <xdr:rowOff>12464</xdr:rowOff>
    </xdr:to>
    <xdr:pic>
      <xdr:nvPicPr>
        <xdr:cNvPr id="4" name="Picture 3">
          <a:extLst>
            <a:ext uri="{FF2B5EF4-FFF2-40B4-BE49-F238E27FC236}">
              <a16:creationId xmlns:a16="http://schemas.microsoft.com/office/drawing/2014/main" id="{5088AB0C-9E18-4E41-9652-25376F9267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81761" y="0"/>
          <a:ext cx="4366023" cy="2459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1685925</xdr:colOff>
      <xdr:row>6</xdr:row>
      <xdr:rowOff>0</xdr:rowOff>
    </xdr:to>
    <xdr:sp macro="" textlink="">
      <xdr:nvSpPr>
        <xdr:cNvPr id="2" name="Text Box 2">
          <a:extLst>
            <a:ext uri="{FF2B5EF4-FFF2-40B4-BE49-F238E27FC236}">
              <a16:creationId xmlns:a16="http://schemas.microsoft.com/office/drawing/2014/main" id="{F97A1DC2-EE2A-42A7-AF73-95088B55DAA2}"/>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0</xdr:col>
      <xdr:colOff>9525</xdr:colOff>
      <xdr:row>6</xdr:row>
      <xdr:rowOff>0</xdr:rowOff>
    </xdr:from>
    <xdr:to>
      <xdr:col>2</xdr:col>
      <xdr:colOff>0</xdr:colOff>
      <xdr:row>6</xdr:row>
      <xdr:rowOff>0</xdr:rowOff>
    </xdr:to>
    <xdr:pic>
      <xdr:nvPicPr>
        <xdr:cNvPr id="3" name="Picture 5" descr="dsi">
          <a:extLst>
            <a:ext uri="{FF2B5EF4-FFF2-40B4-BE49-F238E27FC236}">
              <a16:creationId xmlns:a16="http://schemas.microsoft.com/office/drawing/2014/main" id="{C884A98B-1064-4F90-9DC1-A9FFE0911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3429000"/>
          <a:ext cx="8715375" cy="0"/>
        </a:xfrm>
        <a:prstGeom prst="rect">
          <a:avLst/>
        </a:prstGeom>
        <a:noFill/>
        <a:ln w="9525">
          <a:noFill/>
          <a:miter lim="800000"/>
          <a:headEnd/>
          <a:tailEnd/>
        </a:ln>
      </xdr:spPr>
    </xdr:pic>
    <xdr:clientData/>
  </xdr:twoCellAnchor>
  <xdr:twoCellAnchor>
    <xdr:from>
      <xdr:col>1</xdr:col>
      <xdr:colOff>0</xdr:colOff>
      <xdr:row>6</xdr:row>
      <xdr:rowOff>0</xdr:rowOff>
    </xdr:from>
    <xdr:to>
      <xdr:col>1</xdr:col>
      <xdr:colOff>1685925</xdr:colOff>
      <xdr:row>6</xdr:row>
      <xdr:rowOff>0</xdr:rowOff>
    </xdr:to>
    <xdr:sp macro="" textlink="">
      <xdr:nvSpPr>
        <xdr:cNvPr id="4" name="Text Box 16">
          <a:extLst>
            <a:ext uri="{FF2B5EF4-FFF2-40B4-BE49-F238E27FC236}">
              <a16:creationId xmlns:a16="http://schemas.microsoft.com/office/drawing/2014/main" id="{9BE1F579-DD12-4C47-B0C3-B0B8F538BFD4}"/>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5" name="Text Box 17">
          <a:extLst>
            <a:ext uri="{FF2B5EF4-FFF2-40B4-BE49-F238E27FC236}">
              <a16:creationId xmlns:a16="http://schemas.microsoft.com/office/drawing/2014/main" id="{0750EA66-1418-460A-BAE1-440F97B7CE13}"/>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6" name="Text Box 18">
          <a:extLst>
            <a:ext uri="{FF2B5EF4-FFF2-40B4-BE49-F238E27FC236}">
              <a16:creationId xmlns:a16="http://schemas.microsoft.com/office/drawing/2014/main" id="{98EA3440-DFCC-4AB6-A5DA-F353743185E3}"/>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7" name="Text Box 26">
          <a:extLst>
            <a:ext uri="{FF2B5EF4-FFF2-40B4-BE49-F238E27FC236}">
              <a16:creationId xmlns:a16="http://schemas.microsoft.com/office/drawing/2014/main" id="{E63B175C-2EF4-48C3-84A2-9AF51B7ED667}"/>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0</xdr:col>
      <xdr:colOff>9525</xdr:colOff>
      <xdr:row>6</xdr:row>
      <xdr:rowOff>0</xdr:rowOff>
    </xdr:from>
    <xdr:to>
      <xdr:col>2</xdr:col>
      <xdr:colOff>0</xdr:colOff>
      <xdr:row>6</xdr:row>
      <xdr:rowOff>0</xdr:rowOff>
    </xdr:to>
    <xdr:pic>
      <xdr:nvPicPr>
        <xdr:cNvPr id="8" name="Picture 27" descr="dsi">
          <a:extLst>
            <a:ext uri="{FF2B5EF4-FFF2-40B4-BE49-F238E27FC236}">
              <a16:creationId xmlns:a16="http://schemas.microsoft.com/office/drawing/2014/main" id="{A9C1F654-DA03-4B45-8E32-A6F4FB0FCE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3429000"/>
          <a:ext cx="8715375" cy="0"/>
        </a:xfrm>
        <a:prstGeom prst="rect">
          <a:avLst/>
        </a:prstGeom>
        <a:noFill/>
        <a:ln w="9525">
          <a:noFill/>
          <a:miter lim="800000"/>
          <a:headEnd/>
          <a:tailEnd/>
        </a:ln>
      </xdr:spPr>
    </xdr:pic>
    <xdr:clientData/>
  </xdr:twoCellAnchor>
  <xdr:twoCellAnchor>
    <xdr:from>
      <xdr:col>0</xdr:col>
      <xdr:colOff>66675</xdr:colOff>
      <xdr:row>6</xdr:row>
      <xdr:rowOff>0</xdr:rowOff>
    </xdr:from>
    <xdr:to>
      <xdr:col>2</xdr:col>
      <xdr:colOff>0</xdr:colOff>
      <xdr:row>6</xdr:row>
      <xdr:rowOff>0</xdr:rowOff>
    </xdr:to>
    <xdr:pic>
      <xdr:nvPicPr>
        <xdr:cNvPr id="9" name="Picture 28" descr="dsi">
          <a:extLst>
            <a:ext uri="{FF2B5EF4-FFF2-40B4-BE49-F238E27FC236}">
              <a16:creationId xmlns:a16="http://schemas.microsoft.com/office/drawing/2014/main" id="{E49CAAFA-B01C-44D3-B2A1-A78DB527ED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3429000"/>
          <a:ext cx="8658225" cy="0"/>
        </a:xfrm>
        <a:prstGeom prst="rect">
          <a:avLst/>
        </a:prstGeom>
        <a:noFill/>
        <a:ln w="9525">
          <a:noFill/>
          <a:miter lim="800000"/>
          <a:headEnd/>
          <a:tailEnd/>
        </a:ln>
      </xdr:spPr>
    </xdr:pic>
    <xdr:clientData/>
  </xdr:twoCellAnchor>
  <xdr:twoCellAnchor>
    <xdr:from>
      <xdr:col>1</xdr:col>
      <xdr:colOff>0</xdr:colOff>
      <xdr:row>6</xdr:row>
      <xdr:rowOff>0</xdr:rowOff>
    </xdr:from>
    <xdr:to>
      <xdr:col>1</xdr:col>
      <xdr:colOff>1685925</xdr:colOff>
      <xdr:row>6</xdr:row>
      <xdr:rowOff>0</xdr:rowOff>
    </xdr:to>
    <xdr:sp macro="" textlink="">
      <xdr:nvSpPr>
        <xdr:cNvPr id="10" name="Text Box 40">
          <a:extLst>
            <a:ext uri="{FF2B5EF4-FFF2-40B4-BE49-F238E27FC236}">
              <a16:creationId xmlns:a16="http://schemas.microsoft.com/office/drawing/2014/main" id="{7F4BF9B4-9843-4D22-B4DB-8EF2E4E21FF4}"/>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editAs="oneCell">
    <xdr:from>
      <xdr:col>6</xdr:col>
      <xdr:colOff>36159</xdr:colOff>
      <xdr:row>0</xdr:row>
      <xdr:rowOff>171741</xdr:rowOff>
    </xdr:from>
    <xdr:to>
      <xdr:col>8</xdr:col>
      <xdr:colOff>206647</xdr:colOff>
      <xdr:row>5</xdr:row>
      <xdr:rowOff>209550</xdr:rowOff>
    </xdr:to>
    <xdr:pic>
      <xdr:nvPicPr>
        <xdr:cNvPr id="11" name="Picture 10">
          <a:extLst>
            <a:ext uri="{FF2B5EF4-FFF2-40B4-BE49-F238E27FC236}">
              <a16:creationId xmlns:a16="http://schemas.microsoft.com/office/drawing/2014/main" id="{3A045A7B-87F0-41D1-8ABA-0466C5F02B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084" y="171741"/>
          <a:ext cx="2618413" cy="1704684"/>
        </a:xfrm>
        <a:prstGeom prst="rect">
          <a:avLst/>
        </a:prstGeom>
      </xdr:spPr>
    </xdr:pic>
    <xdr:clientData/>
  </xdr:twoCellAnchor>
  <xdr:twoCellAnchor editAs="oneCell">
    <xdr:from>
      <xdr:col>2</xdr:col>
      <xdr:colOff>51872</xdr:colOff>
      <xdr:row>1</xdr:row>
      <xdr:rowOff>95251</xdr:rowOff>
    </xdr:from>
    <xdr:to>
      <xdr:col>5</xdr:col>
      <xdr:colOff>1533599</xdr:colOff>
      <xdr:row>4</xdr:row>
      <xdr:rowOff>228600</xdr:rowOff>
    </xdr:to>
    <xdr:pic>
      <xdr:nvPicPr>
        <xdr:cNvPr id="12" name="Picture 11">
          <a:extLst>
            <a:ext uri="{FF2B5EF4-FFF2-40B4-BE49-F238E27FC236}">
              <a16:creationId xmlns:a16="http://schemas.microsoft.com/office/drawing/2014/main" id="{E6564F1B-07A9-43DD-BCE8-96130EA77619}"/>
            </a:ext>
          </a:extLst>
        </xdr:cNvPr>
        <xdr:cNvPicPr>
          <a:picLocks noChangeAspect="1"/>
        </xdr:cNvPicPr>
      </xdr:nvPicPr>
      <xdr:blipFill>
        <a:blip xmlns:r="http://schemas.openxmlformats.org/officeDocument/2006/relationships" r:embed="rId3"/>
        <a:stretch>
          <a:fillRect/>
        </a:stretch>
      </xdr:blipFill>
      <xdr:spPr>
        <a:xfrm>
          <a:off x="8776772" y="428626"/>
          <a:ext cx="4199527" cy="11334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210058</xdr:colOff>
      <xdr:row>0</xdr:row>
      <xdr:rowOff>60126</xdr:rowOff>
    </xdr:from>
    <xdr:to>
      <xdr:col>11</xdr:col>
      <xdr:colOff>13608</xdr:colOff>
      <xdr:row>1</xdr:row>
      <xdr:rowOff>190499</xdr:rowOff>
    </xdr:to>
    <xdr:pic>
      <xdr:nvPicPr>
        <xdr:cNvPr id="6" name="Picture 29" descr="Et billede, der indeholder skærmbillede, Grafik, design&#10;&#10;Automatisk genereret beskrivelse">
          <a:extLst>
            <a:ext uri="{FF2B5EF4-FFF2-40B4-BE49-F238E27FC236}">
              <a16:creationId xmlns:a16="http://schemas.microsoft.com/office/drawing/2014/main" id="{2408A1E8-7796-464F-AD4C-D726E55A5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1129" y="60126"/>
          <a:ext cx="5899550" cy="370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493032</xdr:colOff>
      <xdr:row>0</xdr:row>
      <xdr:rowOff>870858</xdr:rowOff>
    </xdr:from>
    <xdr:ext cx="4069412" cy="933450"/>
    <xdr:pic>
      <xdr:nvPicPr>
        <xdr:cNvPr id="3" name="Picture 2" descr="Your Hybrid Working Solution Provider | Ascentae Limited">
          <a:extLst>
            <a:ext uri="{FF2B5EF4-FFF2-40B4-BE49-F238E27FC236}">
              <a16:creationId xmlns:a16="http://schemas.microsoft.com/office/drawing/2014/main" id="{D6D1CF9C-C578-496D-8CDB-6E86C4CF6D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032" y="870858"/>
          <a:ext cx="4069412"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943403</xdr:colOff>
      <xdr:row>5</xdr:row>
      <xdr:rowOff>1009</xdr:rowOff>
    </xdr:to>
    <xdr:pic>
      <xdr:nvPicPr>
        <xdr:cNvPr id="2" name="Picture 1" descr="Your Hybrid Working Solution Provider | Ascentae Limited">
          <a:extLst>
            <a:ext uri="{FF2B5EF4-FFF2-40B4-BE49-F238E27FC236}">
              <a16:creationId xmlns:a16="http://schemas.microsoft.com/office/drawing/2014/main" id="{5D854BBF-A5F9-4908-9B8C-60B7C3B01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2128"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124377</xdr:colOff>
      <xdr:row>1</xdr:row>
      <xdr:rowOff>16565</xdr:rowOff>
    </xdr:from>
    <xdr:to>
      <xdr:col>2</xdr:col>
      <xdr:colOff>522245</xdr:colOff>
      <xdr:row>6</xdr:row>
      <xdr:rowOff>58762</xdr:rowOff>
    </xdr:to>
    <xdr:pic>
      <xdr:nvPicPr>
        <xdr:cNvPr id="3" name="Picture 2" descr="Your Hybrid Working Solution Provider | Ascentae Limited">
          <a:extLst>
            <a:ext uri="{FF2B5EF4-FFF2-40B4-BE49-F238E27FC236}">
              <a16:creationId xmlns:a16="http://schemas.microsoft.com/office/drawing/2014/main" id="{15AD9B48-BD82-4AD0-94A8-82A072CA3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77" y="197540"/>
          <a:ext cx="4056710" cy="94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952500</xdr:colOff>
      <xdr:row>0</xdr:row>
      <xdr:rowOff>44822</xdr:rowOff>
    </xdr:from>
    <xdr:ext cx="4352416" cy="2450845"/>
    <xdr:pic>
      <xdr:nvPicPr>
        <xdr:cNvPr id="2" name="Picture 1">
          <a:extLst>
            <a:ext uri="{FF2B5EF4-FFF2-40B4-BE49-F238E27FC236}">
              <a16:creationId xmlns:a16="http://schemas.microsoft.com/office/drawing/2014/main" id="{9F77A561-A295-449B-B5E3-F4DAE4E4B1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44822"/>
          <a:ext cx="4352416" cy="245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304800" cy="304800"/>
    <xdr:sp macro="" textlink="">
      <xdr:nvSpPr>
        <xdr:cNvPr id="3" name="AutoShape 1" descr="Nialli Inc.">
          <a:extLst>
            <a:ext uri="{FF2B5EF4-FFF2-40B4-BE49-F238E27FC236}">
              <a16:creationId xmlns:a16="http://schemas.microsoft.com/office/drawing/2014/main" id="{DD889FC6-1B2C-4A16-A97C-D112B3A84694}"/>
            </a:ext>
          </a:extLst>
        </xdr:cNvPr>
        <xdr:cNvSpPr>
          <a:spLocks noChangeAspect="1" noChangeArrowheads="1"/>
        </xdr:cNvSpPr>
      </xdr:nvSpPr>
      <xdr:spPr bwMode="auto">
        <a:xfrm>
          <a:off x="10477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278131</xdr:colOff>
      <xdr:row>0</xdr:row>
      <xdr:rowOff>167640</xdr:rowOff>
    </xdr:from>
    <xdr:ext cx="3960770" cy="975509"/>
    <xdr:pic>
      <xdr:nvPicPr>
        <xdr:cNvPr id="4" name="Picture 3" descr="Your Hybrid Working Solution Provider | Ascentae Limited">
          <a:extLst>
            <a:ext uri="{FF2B5EF4-FFF2-40B4-BE49-F238E27FC236}">
              <a16:creationId xmlns:a16="http://schemas.microsoft.com/office/drawing/2014/main" id="{6914D9B2-B803-4ADA-952D-8793A53FA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1" y="167640"/>
          <a:ext cx="3960770" cy="975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44822</xdr:rowOff>
    </xdr:from>
    <xdr:ext cx="4352416" cy="2450845"/>
    <xdr:pic>
      <xdr:nvPicPr>
        <xdr:cNvPr id="5" name="Picture 4">
          <a:extLst>
            <a:ext uri="{FF2B5EF4-FFF2-40B4-BE49-F238E27FC236}">
              <a16:creationId xmlns:a16="http://schemas.microsoft.com/office/drawing/2014/main" id="{CF8CF482-65A8-4127-A47B-37BCB9E175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44822"/>
          <a:ext cx="4352416" cy="245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304800" cy="304800"/>
    <xdr:sp macro="" textlink="">
      <xdr:nvSpPr>
        <xdr:cNvPr id="6" name="AutoShape 1" descr="Nialli Inc.">
          <a:extLst>
            <a:ext uri="{FF2B5EF4-FFF2-40B4-BE49-F238E27FC236}">
              <a16:creationId xmlns:a16="http://schemas.microsoft.com/office/drawing/2014/main" id="{5A11A943-8A83-4B4F-95BF-4ED486D5394F}"/>
            </a:ext>
          </a:extLst>
        </xdr:cNvPr>
        <xdr:cNvSpPr>
          <a:spLocks noChangeAspect="1" noChangeArrowheads="1"/>
        </xdr:cNvSpPr>
      </xdr:nvSpPr>
      <xdr:spPr bwMode="auto">
        <a:xfrm>
          <a:off x="10477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1037168</xdr:colOff>
      <xdr:row>1</xdr:row>
      <xdr:rowOff>109392</xdr:rowOff>
    </xdr:from>
    <xdr:to>
      <xdr:col>9</xdr:col>
      <xdr:colOff>601531</xdr:colOff>
      <xdr:row>11</xdr:row>
      <xdr:rowOff>333789</xdr:rowOff>
    </xdr:to>
    <xdr:pic>
      <xdr:nvPicPr>
        <xdr:cNvPr id="3" name="Picture 1">
          <a:extLst>
            <a:ext uri="{FF2B5EF4-FFF2-40B4-BE49-F238E27FC236}">
              <a16:creationId xmlns:a16="http://schemas.microsoft.com/office/drawing/2014/main" id="{80569413-EA71-48DD-9063-63B47FA2F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5501" y="299892"/>
          <a:ext cx="3191271" cy="2126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888999</xdr:colOff>
      <xdr:row>1</xdr:row>
      <xdr:rowOff>100808</xdr:rowOff>
    </xdr:from>
    <xdr:to>
      <xdr:col>6</xdr:col>
      <xdr:colOff>1020539</xdr:colOff>
      <xdr:row>11</xdr:row>
      <xdr:rowOff>218305</xdr:rowOff>
    </xdr:to>
    <xdr:pic>
      <xdr:nvPicPr>
        <xdr:cNvPr id="5" name="Picture 4" descr="Contact Us | Jupiter">
          <a:extLst>
            <a:ext uri="{FF2B5EF4-FFF2-40B4-BE49-F238E27FC236}">
              <a16:creationId xmlns:a16="http://schemas.microsoft.com/office/drawing/2014/main" id="{EC060F3D-DE91-4A06-9917-F08CF9CB9C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1999" y="291308"/>
          <a:ext cx="2590049" cy="2019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140452</xdr:colOff>
      <xdr:row>2</xdr:row>
      <xdr:rowOff>136638</xdr:rowOff>
    </xdr:from>
    <xdr:to>
      <xdr:col>1</xdr:col>
      <xdr:colOff>1879407</xdr:colOff>
      <xdr:row>8</xdr:row>
      <xdr:rowOff>517</xdr:rowOff>
    </xdr:to>
    <xdr:pic>
      <xdr:nvPicPr>
        <xdr:cNvPr id="6" name="Picture 5" descr="Your Hybrid Working Solution Provider | Ascentae Limited">
          <a:extLst>
            <a:ext uri="{FF2B5EF4-FFF2-40B4-BE49-F238E27FC236}">
              <a16:creationId xmlns:a16="http://schemas.microsoft.com/office/drawing/2014/main" id="{7259B83F-38C3-4F2B-8829-F774D7C233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52" y="483002"/>
          <a:ext cx="4054172"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743683</xdr:colOff>
      <xdr:row>5</xdr:row>
      <xdr:rowOff>96820</xdr:rowOff>
    </xdr:from>
    <xdr:to>
      <xdr:col>14</xdr:col>
      <xdr:colOff>288620</xdr:colOff>
      <xdr:row>9</xdr:row>
      <xdr:rowOff>428365</xdr:rowOff>
    </xdr:to>
    <xdr:pic>
      <xdr:nvPicPr>
        <xdr:cNvPr id="2" name="Picture 1" descr="Maxhub signs UK distribution deal with Dynamic CCTV">
          <a:hlinkClick xmlns:r="http://schemas.openxmlformats.org/officeDocument/2006/relationships" r:id="rId1"/>
          <a:extLst>
            <a:ext uri="{FF2B5EF4-FFF2-40B4-BE49-F238E27FC236}">
              <a16:creationId xmlns:a16="http://schemas.microsoft.com/office/drawing/2014/main" id="{585105CB-54F1-4D67-942E-20D602FC7F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26147" y="1049320"/>
          <a:ext cx="3776759" cy="2032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27215</xdr:colOff>
      <xdr:row>0</xdr:row>
      <xdr:rowOff>0</xdr:rowOff>
    </xdr:from>
    <xdr:to>
      <xdr:col>1</xdr:col>
      <xdr:colOff>1494602</xdr:colOff>
      <xdr:row>5</xdr:row>
      <xdr:rowOff>105814</xdr:rowOff>
    </xdr:to>
    <xdr:pic>
      <xdr:nvPicPr>
        <xdr:cNvPr id="7" name="Picture 2" descr="Your Hybrid Working Solution Provider | Ascentae Limited">
          <a:extLst>
            <a:ext uri="{FF2B5EF4-FFF2-40B4-BE49-F238E27FC236}">
              <a16:creationId xmlns:a16="http://schemas.microsoft.com/office/drawing/2014/main" id="{FD104810-4BB6-4B56-8AF8-CF37C7E67B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15" y="0"/>
          <a:ext cx="4042947" cy="1006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316775</xdr:colOff>
      <xdr:row>0</xdr:row>
      <xdr:rowOff>130083</xdr:rowOff>
    </xdr:from>
    <xdr:to>
      <xdr:col>19</xdr:col>
      <xdr:colOff>11808</xdr:colOff>
      <xdr:row>9</xdr:row>
      <xdr:rowOff>144521</xdr:rowOff>
    </xdr:to>
    <xdr:pic>
      <xdr:nvPicPr>
        <xdr:cNvPr id="2" name="Picture 1" descr="IAdea | Award-winning room booking panel and digital signage ...">
          <a:extLst>
            <a:ext uri="{FF2B5EF4-FFF2-40B4-BE49-F238E27FC236}">
              <a16:creationId xmlns:a16="http://schemas.microsoft.com/office/drawing/2014/main" id="{E3DFDC3D-4FC9-44C3-9FFF-31C9EFEB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28035" y="133893"/>
          <a:ext cx="2778306" cy="2706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1781447</xdr:colOff>
      <xdr:row>0</xdr:row>
      <xdr:rowOff>-2967718</xdr:rowOff>
    </xdr:from>
    <xdr:to>
      <xdr:col>3</xdr:col>
      <xdr:colOff>466332</xdr:colOff>
      <xdr:row>0</xdr:row>
      <xdr:rowOff>-2057672</xdr:rowOff>
    </xdr:to>
    <xdr:pic>
      <xdr:nvPicPr>
        <xdr:cNvPr id="3" name="Picture 2" descr="Your Hybrid Working Solution Provider | Ascentae Limited">
          <a:extLst>
            <a:ext uri="{FF2B5EF4-FFF2-40B4-BE49-F238E27FC236}">
              <a16:creationId xmlns:a16="http://schemas.microsoft.com/office/drawing/2014/main" id="{6CD536D6-CCC3-453B-9ED0-8F7F4312909C}"/>
            </a:ext>
            <a:ext uri="{147F2762-F138-4A5C-976F-8EAC2B608ADB}">
              <a16:predDERef xmlns:a16="http://schemas.microsoft.com/office/drawing/2014/main" pred="{E3DFDC3D-4FC9-44C3-9FFF-31C9EFEBC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497" y="-29677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320585</xdr:colOff>
      <xdr:row>0</xdr:row>
      <xdr:rowOff>133893</xdr:rowOff>
    </xdr:from>
    <xdr:to>
      <xdr:col>19</xdr:col>
      <xdr:colOff>6765</xdr:colOff>
      <xdr:row>9</xdr:row>
      <xdr:rowOff>152323</xdr:rowOff>
    </xdr:to>
    <xdr:pic>
      <xdr:nvPicPr>
        <xdr:cNvPr id="5" name="Picture 4" descr="IAdea | Award-winning room booking panel and digital signage ...">
          <a:extLst>
            <a:ext uri="{FF2B5EF4-FFF2-40B4-BE49-F238E27FC236}">
              <a16:creationId xmlns:a16="http://schemas.microsoft.com/office/drawing/2014/main" id="{F7565557-5D2C-47FB-B236-99512E32D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31845" y="130083"/>
          <a:ext cx="2770686" cy="271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1352822</xdr:colOff>
      <xdr:row>0</xdr:row>
      <xdr:rowOff>-3005818</xdr:rowOff>
    </xdr:from>
    <xdr:to>
      <xdr:col>3</xdr:col>
      <xdr:colOff>40519</xdr:colOff>
      <xdr:row>0</xdr:row>
      <xdr:rowOff>-2095772</xdr:rowOff>
    </xdr:to>
    <xdr:pic>
      <xdr:nvPicPr>
        <xdr:cNvPr id="6" name="Picture 5" descr="Your Hybrid Working Solution Provider | Ascentae Limited">
          <a:extLst>
            <a:ext uri="{FF2B5EF4-FFF2-40B4-BE49-F238E27FC236}">
              <a16:creationId xmlns:a16="http://schemas.microsoft.com/office/drawing/2014/main" id="{A0C8919D-4147-41AD-97AA-3E8BAB99D1E6}"/>
            </a:ext>
            <a:ext uri="{147F2762-F138-4A5C-976F-8EAC2B608ADB}">
              <a16:predDERef xmlns:a16="http://schemas.microsoft.com/office/drawing/2014/main" pred="{F7565557-5D2C-47FB-B236-99512E32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872" y="-30058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550334</xdr:colOff>
      <xdr:row>0</xdr:row>
      <xdr:rowOff>169333</xdr:rowOff>
    </xdr:from>
    <xdr:to>
      <xdr:col>3</xdr:col>
      <xdr:colOff>113564</xdr:colOff>
      <xdr:row>6</xdr:row>
      <xdr:rowOff>8827</xdr:rowOff>
    </xdr:to>
    <xdr:pic>
      <xdr:nvPicPr>
        <xdr:cNvPr id="2" name="Picture 1" descr="Your Hybrid Working Solution Provider | Ascentae Limited">
          <a:extLst>
            <a:ext uri="{FF2B5EF4-FFF2-40B4-BE49-F238E27FC236}">
              <a16:creationId xmlns:a16="http://schemas.microsoft.com/office/drawing/2014/main" id="{0FE2FB48-EDA8-40EB-B627-983E84151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809" y="169333"/>
          <a:ext cx="3990087" cy="982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ricing/Ascentae%20Reseller%20Pricing/Ascentae%20Master%20Price%20List%20-%20Main%20Vendors%20-%20WIP%20COPY.xlsx" TargetMode="External"/><Relationship Id="rId2" Type="http://schemas.openxmlformats.org/officeDocument/2006/relationships/externalLinkPath" Target="https://ascentae.sharepoint.com/sites/Ascentae/Shared%20Documents/Pricing/Ascentae%20Reseller%20Pricing/Ascentae%20Master%20Price%20List%20-%20Main%20Vendors%20-%20WIP%20COPY.xlsx" TargetMode="External"/><Relationship Id="rId1" Type="http://schemas.openxmlformats.org/officeDocument/2006/relationships/externalLinkPath" Target="/sites/Ascentae/Shared%20Documents/Pricing/Ascentae%20Reseller%20Pricing/Ascentae%20Master%20Price%20List%20-%20Main%20Vendors%20-%20WIP%20COPY.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ricing/Mersive%20+%20Rethink%20+%20Rocware/Mersive,%20Rethink%20and%20Rocware%20Cost%20Pricing%20and%20Calcs%20-%20August%202025.xlsx" TargetMode="External"/><Relationship Id="rId2" Type="http://schemas.openxmlformats.org/officeDocument/2006/relationships/externalLinkPath" Target="https://ascentae.sharepoint.com/sites/Ascentae/Shared%20Documents/Pricing/Mersive%20+%20Rethink%20+%20Rocware/Mersive,%20Rethink%20and%20Rocware%20Cost%20Pricing%20and%20Calcs%20-%20August%202025.xlsx" TargetMode="External"/><Relationship Id="rId1" Type="http://schemas.openxmlformats.org/officeDocument/2006/relationships/externalLinkPath" Target="/sites/Ascentae/Shared%20Documents/Pricing/Mersive%20+%20Rethink%20+%20Rocware/Mersive,%20Rethink%20and%20Rocware%20Cost%20Pricing%20and%20Calcs%20-%20August%202025.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Pricing/Master%20Product%20Database/Ascentae%20-%20Master%20Product%20Database%201.01.xlsx" TargetMode="External"/><Relationship Id="rId2" Type="http://schemas.openxmlformats.org/officeDocument/2006/relationships/externalLinkPath" Target="https://ascentae.sharepoint.com/sites/Ascentae/Shared%20Documents/Pricing/Master%20Product%20Database/Ascentae%20-%20Master%20Product%20Database%201.01.xlsx" TargetMode="External"/><Relationship Id="rId1" Type="http://schemas.openxmlformats.org/officeDocument/2006/relationships/externalLinkPath" Target="/sites/Ascentae/Shared%20Documents/Pricing/Master%20Product%20Database/Ascentae%20-%20Master%20Product%20Database%20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u"/>
      <sheetName val="Ascentae Room Kits"/>
      <sheetName val="HuMaN Kits"/>
      <sheetName val="Nureva"/>
      <sheetName val="Jupiter"/>
      <sheetName val="GoBright"/>
      <sheetName val="Huddly"/>
      <sheetName val="Maxhub"/>
      <sheetName val="PTZOptics"/>
      <sheetName val="Lenovo"/>
      <sheetName val="AirServer"/>
      <sheetName val="Utelogy"/>
      <sheetName val="Mago"/>
      <sheetName val="IAdea"/>
      <sheetName val="ProDVX"/>
      <sheetName val="Nialli"/>
      <sheetName val="Evoko"/>
      <sheetName val="ActiveFloor"/>
      <sheetName val="Flat File for Upload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RtdomG8IL0u45TQ6-GGb9ytUzYhjgulIiMYh6NudS2GtPAYk5FN4SbSbpgd814hv" itemId="01GXQDNYDFVKN3MJ6G5ZHLRGYYMRIF7MV5">
      <xxl21:absoluteUrl r:id="rId2"/>
      <xxl21:relativeUrl r:id="rId3"/>
    </xxl21:alternateUrls>
    <sheetNames>
      <sheetName val="PriceList Version"/>
      <sheetName val="Rocware"/>
      <sheetName val="Mersive"/>
      <sheetName val="Rethink"/>
      <sheetName val="MSRP"/>
    </sheetNames>
    <sheetDataSet>
      <sheetData sheetId="0" refreshError="1"/>
      <sheetData sheetId="1">
        <row r="2">
          <cell r="F2" t="str">
            <v>GM</v>
          </cell>
          <cell r="G2" t="str">
            <v>GM</v>
          </cell>
        </row>
        <row r="3">
          <cell r="F3">
            <v>18</v>
          </cell>
          <cell r="G3">
            <v>25</v>
          </cell>
        </row>
        <row r="5">
          <cell r="D5" t="str">
            <v>Model No.</v>
          </cell>
          <cell r="E5" t="str">
            <v>Unit Price (UK Pounds)</v>
          </cell>
          <cell r="F5" t="str">
            <v>Reseller Price</v>
          </cell>
          <cell r="G5" t="str">
            <v>SRP</v>
          </cell>
        </row>
        <row r="6">
          <cell r="D6" t="str">
            <v>RC10</v>
          </cell>
          <cell r="E6">
            <v>402</v>
          </cell>
          <cell r="F6">
            <v>491</v>
          </cell>
          <cell r="G6">
            <v>655</v>
          </cell>
        </row>
        <row r="7">
          <cell r="D7" t="str">
            <v>RB10</v>
          </cell>
          <cell r="E7">
            <v>561.6</v>
          </cell>
          <cell r="F7">
            <v>685</v>
          </cell>
          <cell r="G7">
            <v>914</v>
          </cell>
          <cell r="H7">
            <v>395</v>
          </cell>
        </row>
        <row r="8">
          <cell r="D8" t="str">
            <v>RB20</v>
          </cell>
          <cell r="E8">
            <v>975.6</v>
          </cell>
          <cell r="F8">
            <v>1190</v>
          </cell>
          <cell r="G8">
            <v>1587</v>
          </cell>
        </row>
        <row r="9">
          <cell r="D9" t="str">
            <v>RC941</v>
          </cell>
          <cell r="E9">
            <v>668.4</v>
          </cell>
          <cell r="F9">
            <v>816</v>
          </cell>
          <cell r="G9">
            <v>1088</v>
          </cell>
        </row>
        <row r="10">
          <cell r="D10" t="str">
            <v>RC821U</v>
          </cell>
          <cell r="E10">
            <v>318</v>
          </cell>
          <cell r="F10">
            <v>388</v>
          </cell>
          <cell r="G10">
            <v>518</v>
          </cell>
        </row>
        <row r="11">
          <cell r="D11" t="str">
            <v>RC841UX</v>
          </cell>
          <cell r="E11">
            <v>498</v>
          </cell>
          <cell r="F11">
            <v>608</v>
          </cell>
          <cell r="G11">
            <v>811</v>
          </cell>
        </row>
        <row r="12">
          <cell r="D12" t="str">
            <v>RC20</v>
          </cell>
          <cell r="E12">
            <v>168</v>
          </cell>
          <cell r="F12">
            <v>205</v>
          </cell>
          <cell r="G12">
            <v>274</v>
          </cell>
        </row>
        <row r="13">
          <cell r="D13" t="str">
            <v>RC310</v>
          </cell>
          <cell r="E13">
            <v>120</v>
          </cell>
          <cell r="F13">
            <v>147</v>
          </cell>
          <cell r="G13">
            <v>196</v>
          </cell>
        </row>
        <row r="14">
          <cell r="D14" t="str">
            <v>A10W</v>
          </cell>
          <cell r="E14">
            <v>358.8</v>
          </cell>
          <cell r="F14">
            <v>438</v>
          </cell>
          <cell r="G14">
            <v>584</v>
          </cell>
        </row>
        <row r="15">
          <cell r="D15" t="str">
            <v>A10W-Master</v>
          </cell>
          <cell r="E15">
            <v>325.2</v>
          </cell>
          <cell r="F15">
            <v>397</v>
          </cell>
          <cell r="G15">
            <v>530</v>
          </cell>
        </row>
        <row r="16">
          <cell r="D16" t="str">
            <v>RM702A</v>
          </cell>
          <cell r="E16">
            <v>175.2</v>
          </cell>
          <cell r="F16">
            <v>214</v>
          </cell>
          <cell r="G16">
            <v>286</v>
          </cell>
        </row>
        <row r="17">
          <cell r="D17" t="str">
            <v>RM702C</v>
          </cell>
          <cell r="E17">
            <v>244.8</v>
          </cell>
          <cell r="F17">
            <v>299</v>
          </cell>
          <cell r="G17">
            <v>399</v>
          </cell>
        </row>
        <row r="18">
          <cell r="D18" t="str">
            <v>S22</v>
          </cell>
          <cell r="E18">
            <v>103.2</v>
          </cell>
          <cell r="F18">
            <v>126</v>
          </cell>
          <cell r="G18">
            <v>168</v>
          </cell>
        </row>
        <row r="19">
          <cell r="D19" t="str">
            <v>RT 13</v>
          </cell>
          <cell r="E19">
            <v>286.8</v>
          </cell>
          <cell r="F19">
            <v>350</v>
          </cell>
          <cell r="G19">
            <v>467</v>
          </cell>
        </row>
        <row r="20">
          <cell r="D20" t="str">
            <v>RC08</v>
          </cell>
          <cell r="E20">
            <v>58.8</v>
          </cell>
          <cell r="F20">
            <v>72</v>
          </cell>
          <cell r="G20">
            <v>96</v>
          </cell>
        </row>
        <row r="21">
          <cell r="D21" t="str">
            <v>RC16</v>
          </cell>
          <cell r="E21">
            <v>93.6</v>
          </cell>
          <cell r="F21">
            <v>115</v>
          </cell>
          <cell r="G21">
            <v>154</v>
          </cell>
        </row>
        <row r="22">
          <cell r="D22" t="str">
            <v>RC18</v>
          </cell>
          <cell r="E22">
            <v>148.80000000000001</v>
          </cell>
          <cell r="F22">
            <v>182</v>
          </cell>
          <cell r="G22">
            <v>243</v>
          </cell>
        </row>
        <row r="23">
          <cell r="D23" t="str">
            <v>RC19</v>
          </cell>
          <cell r="E23">
            <v>42</v>
          </cell>
          <cell r="F23">
            <v>52</v>
          </cell>
          <cell r="G23">
            <v>70</v>
          </cell>
        </row>
        <row r="24">
          <cell r="D24" t="str">
            <v>RB10 Kit</v>
          </cell>
          <cell r="E24">
            <v>690</v>
          </cell>
          <cell r="F24">
            <v>842</v>
          </cell>
          <cell r="G24">
            <v>1123</v>
          </cell>
        </row>
        <row r="25">
          <cell r="D25" t="str">
            <v>RB20 Kit</v>
          </cell>
          <cell r="E25">
            <v>1102.8</v>
          </cell>
          <cell r="F25">
            <v>1345</v>
          </cell>
          <cell r="G25">
            <v>1794</v>
          </cell>
        </row>
        <row r="26">
          <cell r="D26" t="str">
            <v>Room-S Kit</v>
          </cell>
          <cell r="E26">
            <v>1573.2</v>
          </cell>
          <cell r="F26">
            <v>1919</v>
          </cell>
          <cell r="G26">
            <v>2559</v>
          </cell>
        </row>
        <row r="27">
          <cell r="D27" t="str">
            <v>Room-M-RC Kit</v>
          </cell>
          <cell r="E27">
            <v>2209.1999999999998</v>
          </cell>
          <cell r="F27">
            <v>2695</v>
          </cell>
          <cell r="G27">
            <v>3594</v>
          </cell>
        </row>
        <row r="28">
          <cell r="D28" t="str">
            <v>Room-M-RB Kit</v>
          </cell>
          <cell r="E28">
            <v>1987.2</v>
          </cell>
          <cell r="F28">
            <v>2424</v>
          </cell>
          <cell r="G28">
            <v>3232</v>
          </cell>
        </row>
        <row r="29">
          <cell r="D29" t="str">
            <v>Room-L Kit</v>
          </cell>
          <cell r="E29">
            <v>2026.8</v>
          </cell>
          <cell r="F29">
            <v>2472</v>
          </cell>
          <cell r="G29">
            <v>3296</v>
          </cell>
        </row>
        <row r="30">
          <cell r="D30" t="str">
            <v>RMTR-S Kit</v>
          </cell>
          <cell r="E30">
            <v>3088.8</v>
          </cell>
          <cell r="F30">
            <v>3767</v>
          </cell>
          <cell r="G30">
            <v>5023</v>
          </cell>
        </row>
        <row r="31">
          <cell r="D31" t="str">
            <v>RMTR-M-RC Kit</v>
          </cell>
          <cell r="E31">
            <v>3045.6</v>
          </cell>
          <cell r="F31">
            <v>3715</v>
          </cell>
          <cell r="G31">
            <v>4954</v>
          </cell>
        </row>
        <row r="32">
          <cell r="D32" t="str">
            <v>RMTR-M-RB Kit</v>
          </cell>
          <cell r="E32">
            <v>3364.8</v>
          </cell>
          <cell r="F32">
            <v>4104</v>
          </cell>
          <cell r="G32">
            <v>5472</v>
          </cell>
        </row>
        <row r="33">
          <cell r="D33" t="str">
            <v>RMTR-L Kit</v>
          </cell>
          <cell r="E33">
            <v>3404.4</v>
          </cell>
          <cell r="F33">
            <v>4152</v>
          </cell>
          <cell r="G33">
            <v>5536</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eeds Sheet"/>
      <sheetName val="Product DB"/>
      <sheetName val="Bundles"/>
      <sheetName val="Exchange Rates"/>
      <sheetName val="Stock Sheet"/>
      <sheetName val="SCC Margins"/>
    </sheetNames>
    <sheetDataSet>
      <sheetData sheetId="0"/>
      <sheetData sheetId="1">
        <row r="1">
          <cell r="A1" t="str">
            <v>OEM PN</v>
          </cell>
          <cell r="B1" t="str">
            <v>Master Price List Part Number</v>
          </cell>
          <cell r="C1" t="str">
            <v>Vendor</v>
          </cell>
          <cell r="D1" t="str">
            <v>Product Name</v>
          </cell>
          <cell r="E1" t="str">
            <v>Supplier</v>
          </cell>
          <cell r="F1" t="str">
            <v>Master Price List Price File Tab</v>
          </cell>
          <cell r="G1" t="str">
            <v>Product Setup Date</v>
          </cell>
          <cell r="H1" t="str">
            <v>Stock Level</v>
          </cell>
          <cell r="I1" t="str">
            <v>SITC Feed Product?</v>
          </cell>
          <cell r="J1" t="str">
            <v>Virtual Product</v>
          </cell>
          <cell r="K1" t="str">
            <v>EOL?</v>
          </cell>
          <cell r="L1" t="str">
            <v>Standard Dealer Price (SITC / DataFeeds)
GBP</v>
          </cell>
          <cell r="M1" t="str">
            <v>SRP (SITC/Datafeed) GBP</v>
          </cell>
          <cell r="N1" t="str">
            <v>Cost Price - Date Last Checked</v>
          </cell>
        </row>
        <row r="2">
          <cell r="A2" t="str">
            <v>LX162V18C</v>
          </cell>
          <cell r="B2" t="str">
            <v>LX162V18C</v>
          </cell>
          <cell r="C2" t="str">
            <v>MAXHUB</v>
          </cell>
          <cell r="D2" t="str">
            <v>MAXHUB LX162V18C DvLED</v>
          </cell>
          <cell r="E2" t="str">
            <v>Dynamic CCTV</v>
          </cell>
          <cell r="F2" t="str">
            <v>MAXHUB</v>
          </cell>
          <cell r="G2">
            <v>45636</v>
          </cell>
          <cell r="H2">
            <v>0</v>
          </cell>
          <cell r="I2" t="str">
            <v>Yes</v>
          </cell>
          <cell r="J2" t="str">
            <v>No</v>
          </cell>
          <cell r="L2">
            <v>64551.907719609604</v>
          </cell>
          <cell r="N2">
            <v>45636</v>
          </cell>
        </row>
        <row r="3">
          <cell r="A3" t="str">
            <v>LX220V18</v>
          </cell>
          <cell r="B3" t="str">
            <v>LX220V18</v>
          </cell>
          <cell r="C3" t="str">
            <v>MAXHUB</v>
          </cell>
          <cell r="D3" t="str">
            <v>MAXHUB LX220V18 DvLED</v>
          </cell>
          <cell r="E3" t="str">
            <v>Dynamic CCTV</v>
          </cell>
          <cell r="F3" t="str">
            <v>MAXHUB</v>
          </cell>
          <cell r="G3">
            <v>45636</v>
          </cell>
          <cell r="H3">
            <v>0</v>
          </cell>
          <cell r="I3" t="str">
            <v>Yes</v>
          </cell>
          <cell r="J3" t="str">
            <v>No</v>
          </cell>
          <cell r="L3">
            <v>62555.456965394857</v>
          </cell>
          <cell r="M3">
            <v>88000</v>
          </cell>
          <cell r="N3">
            <v>45636</v>
          </cell>
        </row>
        <row r="4">
          <cell r="A4" t="str">
            <v>LQ138M07</v>
          </cell>
          <cell r="B4" t="str">
            <v>LQ138M07</v>
          </cell>
          <cell r="C4" t="str">
            <v>Maxhub</v>
          </cell>
          <cell r="D4" t="str">
            <v>MAXHUB Foldable 138” All-in-One LED display</v>
          </cell>
          <cell r="E4" t="str">
            <v>Maxhub</v>
          </cell>
          <cell r="F4" t="str">
            <v>Maxhub</v>
          </cell>
          <cell r="G4">
            <v>46041</v>
          </cell>
          <cell r="H4">
            <v>0</v>
          </cell>
          <cell r="I4" t="str">
            <v>Yes</v>
          </cell>
          <cell r="J4" t="str">
            <v>No</v>
          </cell>
          <cell r="L4">
            <v>25288.376220053244</v>
          </cell>
          <cell r="M4">
            <v>26695</v>
          </cell>
        </row>
        <row r="5">
          <cell r="A5" t="str">
            <v>LX220V07</v>
          </cell>
          <cell r="B5" t="str">
            <v>LX220V07</v>
          </cell>
          <cell r="C5" t="str">
            <v>MAXHUB</v>
          </cell>
          <cell r="D5" t="str">
            <v>MAXHUB LX220V07 DvLED</v>
          </cell>
          <cell r="E5" t="str">
            <v>Dynamic CCTV</v>
          </cell>
          <cell r="F5" t="str">
            <v>MAXHUB</v>
          </cell>
          <cell r="G5">
            <v>45636</v>
          </cell>
          <cell r="H5">
            <v>0</v>
          </cell>
          <cell r="I5" t="str">
            <v>Yes</v>
          </cell>
          <cell r="J5" t="str">
            <v>No</v>
          </cell>
          <cell r="L5">
            <v>25022.182786157944</v>
          </cell>
          <cell r="M5">
            <v>35000</v>
          </cell>
          <cell r="N5">
            <v>45636</v>
          </cell>
        </row>
        <row r="6">
          <cell r="A6" t="str">
            <v>LQ110M07</v>
          </cell>
          <cell r="B6" t="str">
            <v>LQ110M07</v>
          </cell>
          <cell r="C6" t="str">
            <v>Maxhub</v>
          </cell>
          <cell r="D6" t="str">
            <v>MAXHUB Foldable 110” All-in-One LED display</v>
          </cell>
          <cell r="E6" t="str">
            <v>Maxhub</v>
          </cell>
          <cell r="F6" t="str">
            <v>Maxhub</v>
          </cell>
          <cell r="G6">
            <v>46041</v>
          </cell>
          <cell r="H6">
            <v>0</v>
          </cell>
          <cell r="I6" t="str">
            <v>Yes</v>
          </cell>
          <cell r="J6" t="str">
            <v>No</v>
          </cell>
          <cell r="L6">
            <v>23957.409050576724</v>
          </cell>
          <cell r="M6">
            <v>25289</v>
          </cell>
        </row>
        <row r="7">
          <cell r="A7" t="str">
            <v>LX135V07C</v>
          </cell>
          <cell r="B7" t="str">
            <v>LX135V07C</v>
          </cell>
          <cell r="C7" t="str">
            <v>MAXHUB</v>
          </cell>
          <cell r="D7" t="str">
            <v>MAXHUB LX135V07C DvLED</v>
          </cell>
          <cell r="E7" t="str">
            <v>Dynamic CCTV</v>
          </cell>
          <cell r="F7" t="str">
            <v>MAXHUB</v>
          </cell>
          <cell r="G7">
            <v>45636</v>
          </cell>
          <cell r="H7">
            <v>0</v>
          </cell>
          <cell r="I7" t="str">
            <v>Yes</v>
          </cell>
          <cell r="J7" t="str">
            <v>No</v>
          </cell>
          <cell r="L7">
            <v>21960.958296362031</v>
          </cell>
          <cell r="N7">
            <v>45636</v>
          </cell>
        </row>
        <row r="8">
          <cell r="A8" t="str">
            <v>LX180V07</v>
          </cell>
          <cell r="B8" t="str">
            <v>LX180V07</v>
          </cell>
          <cell r="C8" t="str">
            <v>MAXHUB</v>
          </cell>
          <cell r="D8" t="str">
            <v>MAXHUB LX180V07 DvLED</v>
          </cell>
          <cell r="E8" t="str">
            <v>Dynamic CCTV</v>
          </cell>
          <cell r="F8" t="str">
            <v>MAXHUB</v>
          </cell>
          <cell r="G8">
            <v>45636</v>
          </cell>
          <cell r="H8">
            <v>0</v>
          </cell>
          <cell r="I8" t="str">
            <v>Yes</v>
          </cell>
          <cell r="J8" t="str">
            <v>No</v>
          </cell>
          <cell r="L8">
            <v>21029.281277728489</v>
          </cell>
          <cell r="M8">
            <v>30000</v>
          </cell>
          <cell r="N8">
            <v>45636</v>
          </cell>
        </row>
        <row r="9">
          <cell r="A9" t="str">
            <v>LX165V07</v>
          </cell>
          <cell r="B9" t="str">
            <v>LX165V07</v>
          </cell>
          <cell r="C9" t="str">
            <v>MAXHUB</v>
          </cell>
          <cell r="D9" t="str">
            <v>MAXHUB LX165V07 DvLED</v>
          </cell>
          <cell r="E9" t="str">
            <v>Dynamic CCTV</v>
          </cell>
          <cell r="F9" t="str">
            <v>MAXHUB</v>
          </cell>
          <cell r="G9">
            <v>45636</v>
          </cell>
          <cell r="H9">
            <v>0</v>
          </cell>
          <cell r="I9" t="str">
            <v>Yes</v>
          </cell>
          <cell r="J9" t="str">
            <v>No</v>
          </cell>
          <cell r="L9">
            <v>19964.507542147297</v>
          </cell>
          <cell r="M9">
            <v>28000</v>
          </cell>
          <cell r="N9">
            <v>45636</v>
          </cell>
        </row>
        <row r="10">
          <cell r="A10" t="str">
            <v>LX120V07</v>
          </cell>
          <cell r="B10" t="str">
            <v>LX120V07</v>
          </cell>
          <cell r="C10" t="str">
            <v>MAXHUB</v>
          </cell>
          <cell r="D10" t="str">
            <v>MAXHUB LX120V07 DvLED</v>
          </cell>
          <cell r="E10" t="str">
            <v>Dynamic CCTV</v>
          </cell>
          <cell r="F10" t="str">
            <v>MAXHUB</v>
          </cell>
          <cell r="G10">
            <v>45636</v>
          </cell>
          <cell r="H10">
            <v>1</v>
          </cell>
          <cell r="I10" t="str">
            <v>Yes</v>
          </cell>
          <cell r="J10" t="str">
            <v>No</v>
          </cell>
          <cell r="L10">
            <v>19299.023957409056</v>
          </cell>
          <cell r="M10">
            <v>30000</v>
          </cell>
          <cell r="N10">
            <v>45636</v>
          </cell>
        </row>
        <row r="11">
          <cell r="A11" t="str">
            <v>LX150V07</v>
          </cell>
          <cell r="B11" t="str">
            <v>LX150V07</v>
          </cell>
          <cell r="C11" t="str">
            <v>MAXHUB</v>
          </cell>
          <cell r="D11" t="str">
            <v>MAXHUB LX150V07 DvLED</v>
          </cell>
          <cell r="E11" t="str">
            <v>Dynamic CCTV</v>
          </cell>
          <cell r="F11" t="str">
            <v>MAXHUB</v>
          </cell>
          <cell r="G11">
            <v>45636</v>
          </cell>
          <cell r="H11">
            <v>0</v>
          </cell>
          <cell r="I11" t="str">
            <v>Yes</v>
          </cell>
          <cell r="J11" t="str">
            <v>No</v>
          </cell>
          <cell r="L11">
            <v>18633.54037267081</v>
          </cell>
          <cell r="M11">
            <v>26000</v>
          </cell>
          <cell r="N11">
            <v>45636</v>
          </cell>
        </row>
        <row r="12">
          <cell r="A12" t="str">
            <v>LP135V07C</v>
          </cell>
          <cell r="B12" t="str">
            <v>LP135V07C</v>
          </cell>
          <cell r="C12" t="str">
            <v>Maxhub</v>
          </cell>
          <cell r="D12" t="str">
            <v>MAXHUB Raptor V3 Series LP135V07C All-In-One Ultra-slim COB Lite</v>
          </cell>
          <cell r="E12" t="str">
            <v>Maxhub</v>
          </cell>
          <cell r="F12" t="str">
            <v>Maxhub</v>
          </cell>
          <cell r="G12">
            <v>46041</v>
          </cell>
          <cell r="H12">
            <v>0</v>
          </cell>
          <cell r="I12" t="str">
            <v>Yes</v>
          </cell>
          <cell r="J12" t="str">
            <v>No</v>
          </cell>
          <cell r="L12">
            <v>18633.54037267081</v>
          </cell>
          <cell r="M12">
            <v>19665</v>
          </cell>
        </row>
        <row r="13">
          <cell r="A13" t="str">
            <v>LX138V07</v>
          </cell>
          <cell r="B13" t="str">
            <v>LX138V07</v>
          </cell>
          <cell r="C13" t="str">
            <v>MAXHUB</v>
          </cell>
          <cell r="D13" t="str">
            <v>MAXHUB LX138V07 DvLED</v>
          </cell>
          <cell r="E13" t="str">
            <v>Dynamic CCTV</v>
          </cell>
          <cell r="F13" t="str">
            <v>MAXHUB</v>
          </cell>
          <cell r="G13">
            <v>45636</v>
          </cell>
          <cell r="H13">
            <v>0</v>
          </cell>
          <cell r="I13" t="str">
            <v>Yes</v>
          </cell>
          <cell r="J13" t="str">
            <v>No</v>
          </cell>
          <cell r="L13">
            <v>17568.766637089622</v>
          </cell>
          <cell r="M13">
            <v>25000</v>
          </cell>
          <cell r="N13">
            <v>45636</v>
          </cell>
        </row>
        <row r="14">
          <cell r="A14" t="str">
            <v>LP162F07</v>
          </cell>
          <cell r="B14" t="str">
            <v>LP162F07</v>
          </cell>
          <cell r="C14" t="str">
            <v>Maxhub</v>
          </cell>
          <cell r="D14" t="str">
            <v>MAXHUB Raptor V3 Series LP162F07 All-In-One Ultra-slim SMD Lite</v>
          </cell>
          <cell r="E14" t="str">
            <v>Maxhub</v>
          </cell>
          <cell r="F14" t="str">
            <v>Maxhub</v>
          </cell>
          <cell r="G14">
            <v>46041</v>
          </cell>
          <cell r="H14">
            <v>0</v>
          </cell>
          <cell r="I14" t="str">
            <v>Yes</v>
          </cell>
          <cell r="J14" t="str">
            <v>No</v>
          </cell>
          <cell r="L14">
            <v>15971.606033717839</v>
          </cell>
          <cell r="M14">
            <v>16862</v>
          </cell>
        </row>
        <row r="15">
          <cell r="A15" t="str">
            <v>LP135F07</v>
          </cell>
          <cell r="B15" t="str">
            <v>LP135F07</v>
          </cell>
          <cell r="C15" t="str">
            <v>Maxhub</v>
          </cell>
          <cell r="D15" t="str">
            <v>MAXHUB Raptor V3 Series LP135F07 All-In-One Ultra-slim SMD Lite</v>
          </cell>
          <cell r="E15" t="str">
            <v>Maxhub</v>
          </cell>
          <cell r="F15" t="str">
            <v>Maxhub</v>
          </cell>
          <cell r="G15">
            <v>46041</v>
          </cell>
          <cell r="H15">
            <v>0</v>
          </cell>
          <cell r="I15" t="str">
            <v>Yes</v>
          </cell>
          <cell r="J15" t="str">
            <v>No</v>
          </cell>
          <cell r="L15">
            <v>13975.155279503108</v>
          </cell>
          <cell r="M15">
            <v>14753</v>
          </cell>
        </row>
        <row r="16">
          <cell r="A16" t="str">
            <v>T8650</v>
          </cell>
          <cell r="B16" t="str">
            <v>T8650</v>
          </cell>
          <cell r="C16" t="str">
            <v>Maxhub</v>
          </cell>
          <cell r="D16" t="str">
            <v>MAXHUB XBoard V7 series T8650 86" All-in-one Conference Interactive Touch Display.  16:9, 3840 x 2160 resolution Mini-LED Display, 350 nit, 5000:1 contrast ratio. 444 channels high-precision capacitive touch. 3 x 50MP Cameras (Panroma + Telephoto + Telephoto), 2 x Optical Zoom / 5 x Digital Zoom). Speakers 4 x 10W + 20W Subwoofer.16 mic array up to 15m range.</v>
          </cell>
          <cell r="E16" t="str">
            <v>Maxhub</v>
          </cell>
          <cell r="F16" t="str">
            <v>Maxhub</v>
          </cell>
          <cell r="G16">
            <v>46041</v>
          </cell>
          <cell r="H16">
            <v>0</v>
          </cell>
          <cell r="I16" t="str">
            <v>Yes</v>
          </cell>
          <cell r="J16" t="str">
            <v>No</v>
          </cell>
          <cell r="L16">
            <v>6260.8695652173919</v>
          </cell>
          <cell r="M16">
            <v>6612</v>
          </cell>
        </row>
        <row r="17">
          <cell r="A17" t="str">
            <v>V925T</v>
          </cell>
          <cell r="B17" t="str">
            <v>V925T</v>
          </cell>
          <cell r="C17" t="str">
            <v>MAXHUB</v>
          </cell>
          <cell r="D17" t="str">
            <v>MAXHUB V925T 92" MTR Interactive Touch Display</v>
          </cell>
          <cell r="E17" t="str">
            <v>Dynamic CCTV</v>
          </cell>
          <cell r="F17" t="str">
            <v>MAXHUB</v>
          </cell>
          <cell r="G17">
            <v>45636</v>
          </cell>
          <cell r="H17">
            <v>0</v>
          </cell>
          <cell r="I17" t="str">
            <v>Yes</v>
          </cell>
          <cell r="J17" t="str">
            <v>No</v>
          </cell>
          <cell r="L17">
            <v>7042.6956521739139</v>
          </cell>
          <cell r="M17">
            <v>6375</v>
          </cell>
          <cell r="N17">
            <v>45636</v>
          </cell>
        </row>
        <row r="18">
          <cell r="A18" t="str">
            <v>C9850</v>
          </cell>
          <cell r="B18" t="str">
            <v>C9850</v>
          </cell>
          <cell r="C18" t="str">
            <v>Maxhub</v>
          </cell>
          <cell r="D18" t="str">
            <v>MAXHUB XBoard V7 series C9850 98"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50MP Camera. Speakers 2 x 10W + 20W Subwoofer.8 mic array up to 15m range.</v>
          </cell>
          <cell r="E18" t="str">
            <v>Maxhub</v>
          </cell>
          <cell r="F18" t="str">
            <v>Maxhub</v>
          </cell>
          <cell r="G18">
            <v>46041</v>
          </cell>
          <cell r="H18">
            <v>0</v>
          </cell>
          <cell r="I18" t="str">
            <v>Yes</v>
          </cell>
          <cell r="J18" t="str">
            <v>No</v>
          </cell>
          <cell r="L18">
            <v>5869.5652173913049</v>
          </cell>
          <cell r="M18">
            <v>6194</v>
          </cell>
        </row>
        <row r="19">
          <cell r="A19" t="str">
            <v>UW105NA</v>
          </cell>
          <cell r="B19" t="str">
            <v>UW105NA</v>
          </cell>
          <cell r="C19" t="str">
            <v>MAXHUB</v>
          </cell>
          <cell r="D19" t="str">
            <v>MAXHUB 105", 21:9  5K Display, Built in Android 13.  4Gb RAM, 32Gb Storage.  Landscape only.  USB Type-C, RS232, wireless projection</v>
          </cell>
          <cell r="E19" t="str">
            <v>Dynamic CCTV</v>
          </cell>
          <cell r="F19" t="str">
            <v>MAXHUB</v>
          </cell>
          <cell r="H19">
            <v>0</v>
          </cell>
          <cell r="I19" t="str">
            <v>Yes</v>
          </cell>
          <cell r="J19" t="str">
            <v>No</v>
          </cell>
          <cell r="L19">
            <v>5590.0621118012432</v>
          </cell>
          <cell r="M19">
            <v>6250</v>
          </cell>
          <cell r="N19">
            <v>45636</v>
          </cell>
        </row>
        <row r="20">
          <cell r="A20" t="str">
            <v>V865T</v>
          </cell>
          <cell r="B20" t="str">
            <v>V865T</v>
          </cell>
          <cell r="C20" t="str">
            <v>MAXHUB</v>
          </cell>
          <cell r="D20" t="str">
            <v>MAXHUB V865T 86" MTR Interactive Touch Display</v>
          </cell>
          <cell r="E20" t="str">
            <v>Dynamic CCTV</v>
          </cell>
          <cell r="F20" t="str">
            <v>MAXHUB</v>
          </cell>
          <cell r="G20">
            <v>45636</v>
          </cell>
          <cell r="H20">
            <v>1</v>
          </cell>
          <cell r="I20" t="str">
            <v>Yes</v>
          </cell>
          <cell r="J20" t="str">
            <v>No</v>
          </cell>
          <cell r="L20">
            <v>5712.2608695652179</v>
          </cell>
          <cell r="M20">
            <v>4943</v>
          </cell>
          <cell r="N20">
            <v>45636</v>
          </cell>
        </row>
        <row r="21">
          <cell r="A21" t="str">
            <v>T8630</v>
          </cell>
          <cell r="B21" t="str">
            <v>T8630</v>
          </cell>
          <cell r="C21" t="str">
            <v>MAXHUB</v>
          </cell>
          <cell r="D21" t="str">
            <v>MAXHUB ViewPro Series.  86" All-in-on Conference IFP.  16:9, 3840 x 2160 resolution, 350 nit, 1200:1 contrast ratio,  178° viewing angle,   P-Cap Touch with 20 max touch points.  1 x HDMI, 1 x USB2.0, 2 x USB3.0, 1 x Touch2.0, 2 x USB-C, Audio Out, RS232.  OPS Slot (PC not included).  Dual flippable camera system with 48MB auto-framing/speaker tracking + 8Mb with 3 x optical zoom, Ovehead seam speakers 2 x 10W + 2 x 15W, 8 x beamforming mics up to 8m range</v>
          </cell>
          <cell r="E21" t="str">
            <v>Dynamic CCTV</v>
          </cell>
          <cell r="F21" t="str">
            <v>MAXHUB</v>
          </cell>
          <cell r="H21">
            <v>0</v>
          </cell>
          <cell r="I21" t="str">
            <v>Yes</v>
          </cell>
          <cell r="J21" t="str">
            <v>No</v>
          </cell>
          <cell r="K21" t="str">
            <v>Yes</v>
          </cell>
          <cell r="L21">
            <v>4192.5465838509326</v>
          </cell>
          <cell r="M21">
            <v>6583</v>
          </cell>
          <cell r="N21">
            <v>45636</v>
          </cell>
        </row>
        <row r="22">
          <cell r="A22" t="str">
            <v>V8650</v>
          </cell>
          <cell r="B22" t="str">
            <v>V8650</v>
          </cell>
          <cell r="C22" t="str">
            <v>MAXHUB</v>
          </cell>
          <cell r="D22" t="str">
            <v>MAXHUB V8650 86" Interactive Touch Display</v>
          </cell>
          <cell r="E22" t="str">
            <v>Dynamic CCTV</v>
          </cell>
          <cell r="F22" t="str">
            <v>MAXHUB</v>
          </cell>
          <cell r="G22">
            <v>45636</v>
          </cell>
          <cell r="H22">
            <v>1</v>
          </cell>
          <cell r="I22" t="str">
            <v>Yes</v>
          </cell>
          <cell r="J22" t="str">
            <v>No</v>
          </cell>
          <cell r="L22">
            <v>4192.5465838509326</v>
          </cell>
          <cell r="M22">
            <v>4540</v>
          </cell>
          <cell r="N22">
            <v>45636</v>
          </cell>
        </row>
        <row r="23">
          <cell r="A23" t="str">
            <v>V755T</v>
          </cell>
          <cell r="B23" t="str">
            <v>V755T</v>
          </cell>
          <cell r="C23" t="str">
            <v>MAXHUB</v>
          </cell>
          <cell r="D23" t="str">
            <v>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v>
          </cell>
          <cell r="E23" t="str">
            <v>Maxhub</v>
          </cell>
          <cell r="F23" t="str">
            <v>MAXHUB</v>
          </cell>
          <cell r="H23">
            <v>0</v>
          </cell>
          <cell r="I23" t="str">
            <v>Yes</v>
          </cell>
          <cell r="J23" t="str">
            <v>No</v>
          </cell>
          <cell r="L23">
            <v>4851.3913043478269</v>
          </cell>
          <cell r="M23">
            <v>5253</v>
          </cell>
          <cell r="N23">
            <v>45859</v>
          </cell>
        </row>
        <row r="24">
          <cell r="A24" t="str">
            <v>V8630</v>
          </cell>
          <cell r="B24" t="str">
            <v>V8630</v>
          </cell>
          <cell r="C24" t="str">
            <v>MAXHUB</v>
          </cell>
          <cell r="D24" t="str">
            <v>MAXHUB ViewPro Series.  86" All-in-on Conference IFP.  16:9, 3840 x 2160 resolution, 350 nit, 4000:1 contrast ratio,  178° viewing angle,   IR Touch with 20 max touch points.  1 x HDMI, 1 x USB2.0, 2 x USB3.0, 1 x Touch2.0, 2 x USB-C, Audio Out, RS232.  OPS Slot (PC not included).  Dual camera system with 48MB auto-framing/speaker tracking + 8Mb with 3 x optical zoom, Surround Sound audio 2 x 10W  + 1 x 20W speakers, 8 x beamforming mics up to 12m range</v>
          </cell>
          <cell r="E24" t="str">
            <v>Dynamic CCTV</v>
          </cell>
          <cell r="F24" t="str">
            <v>MAXHUB</v>
          </cell>
          <cell r="H24">
            <v>0</v>
          </cell>
          <cell r="I24" t="str">
            <v>Yes</v>
          </cell>
          <cell r="J24" t="str">
            <v>No</v>
          </cell>
          <cell r="K24" t="str">
            <v>Yes</v>
          </cell>
          <cell r="L24">
            <v>4122.6708074534172</v>
          </cell>
          <cell r="M24">
            <v>4571</v>
          </cell>
          <cell r="N24">
            <v>45636</v>
          </cell>
        </row>
        <row r="25">
          <cell r="A25" t="str">
            <v>C8630</v>
          </cell>
          <cell r="B25" t="str">
            <v>C8630</v>
          </cell>
          <cell r="C25" t="str">
            <v>MAXHUB</v>
          </cell>
          <cell r="D25" t="str">
            <v>MAXHUB Classic Series.  86" All-in-on Conference IFP.  16:9, 3840 x 2160 resolution, 350 nit, 4000:1 contrast ratio,  178° viewing angle,   IR Touch with 20 max touch points.  1 x HDMI, 1 x USB2.0, 2 x USB3.0, 1 x Touch2.0, 2 x USB-C, Audio Out, RS232.  OPS Slot (PC not included).  48MB auto-framing/speaker tracking camera, 2 x 10W speakers, 8 x beamforming mics up to 8m range</v>
          </cell>
          <cell r="E25" t="str">
            <v>Dynamic CCTV</v>
          </cell>
          <cell r="F25" t="str">
            <v>MAXHUB</v>
          </cell>
          <cell r="H25">
            <v>0</v>
          </cell>
          <cell r="I25" t="str">
            <v>Yes</v>
          </cell>
          <cell r="J25" t="str">
            <v>No</v>
          </cell>
          <cell r="K25" t="str">
            <v>Yes</v>
          </cell>
          <cell r="L25">
            <v>3773.2919254658391</v>
          </cell>
          <cell r="M25">
            <v>4225</v>
          </cell>
          <cell r="N25">
            <v>45636</v>
          </cell>
        </row>
        <row r="26">
          <cell r="A26" t="str">
            <v>UW92NA</v>
          </cell>
          <cell r="B26" t="str">
            <v>UW92NA</v>
          </cell>
          <cell r="C26" t="str">
            <v>MAXHUB</v>
          </cell>
          <cell r="D26" t="str">
            <v>MAXHUB 92" 5K Display,  Anti-glare, Built-in 2 x 16W + 15W speakers, motion and light sensors, Built in Android 13.  9Gb RAM, 64Gb storage</v>
          </cell>
          <cell r="E26" t="str">
            <v>Dynamic CCTV</v>
          </cell>
          <cell r="F26" t="str">
            <v>MAXHUB</v>
          </cell>
          <cell r="H26">
            <v>0</v>
          </cell>
          <cell r="I26" t="str">
            <v>Yes</v>
          </cell>
          <cell r="J26" t="str">
            <v>No</v>
          </cell>
          <cell r="L26">
            <v>3493.7888198757769</v>
          </cell>
          <cell r="M26">
            <v>3815</v>
          </cell>
          <cell r="N26">
            <v>45636</v>
          </cell>
        </row>
        <row r="27">
          <cell r="A27" t="str">
            <v>ND98CMA</v>
          </cell>
          <cell r="B27" t="str">
            <v>ND98CMA</v>
          </cell>
          <cell r="C27" t="str">
            <v>MAXHUB</v>
          </cell>
          <cell r="D27" t="str">
            <v>MAXHUB 98", 16:9 Non-touch LCD Display, 4K resolution, 500 nits.  Build in Android 11, 4Gb RAM, 32Gb storage, 2 x 10W built-in speaker.  Portrait / Landscape orientation, 24 x 7 operating hours.  Wall mount included</v>
          </cell>
          <cell r="E27" t="str">
            <v>Dynamic CCTV</v>
          </cell>
          <cell r="F27" t="str">
            <v>MAXHUB</v>
          </cell>
          <cell r="H27">
            <v>0</v>
          </cell>
          <cell r="I27" t="str">
            <v>Yes</v>
          </cell>
          <cell r="J27" t="str">
            <v>No</v>
          </cell>
          <cell r="L27">
            <v>3460.6956521739135</v>
          </cell>
          <cell r="M27">
            <v>4350</v>
          </cell>
          <cell r="N27">
            <v>45636</v>
          </cell>
        </row>
        <row r="28">
          <cell r="A28" t="str">
            <v>ND98CMB</v>
          </cell>
          <cell r="B28" t="str">
            <v>ND98CMB</v>
          </cell>
          <cell r="C28" t="str">
            <v>MAXHUB</v>
          </cell>
          <cell r="D28" t="str">
            <v>MAXHUB CMB Series ND98CMB 98" 4K Commercial Display. 4K Display, Anti-Glare, 500 nits brightness, 98% sRGB. Android 14.0, 4GB RAM, 32GB Storage, A73×4 CPU. Full Featured Type-C, BT5.2, WiFi-6 supported/ 2 x 16W Built-in Speakers / Orientation: Portrait / Landscape, 7×24 operation hours.</v>
          </cell>
          <cell r="E28" t="str">
            <v>Maxhub</v>
          </cell>
          <cell r="F28" t="str">
            <v>MAXHUB</v>
          </cell>
          <cell r="H28">
            <v>0</v>
          </cell>
          <cell r="I28" t="str">
            <v>Yes</v>
          </cell>
          <cell r="J28" t="str">
            <v>No</v>
          </cell>
          <cell r="L28">
            <v>3460.6956521739135</v>
          </cell>
          <cell r="M28">
            <v>3849</v>
          </cell>
          <cell r="N28">
            <v>46069</v>
          </cell>
        </row>
        <row r="29">
          <cell r="A29" t="str">
            <v>T6530</v>
          </cell>
          <cell r="B29" t="str">
            <v>T6530</v>
          </cell>
          <cell r="C29" t="str">
            <v>MAXHUB</v>
          </cell>
          <cell r="D29" t="str">
            <v>MAXHUB Transcend Series.  65" All-in-on Conference IFP.  16:9, 3840 x 2160 resolution, 350 nit, 5000:1 contrast ratio,  178° viewing angle,  P-CapTouch with 20 max touch points.  1 x HDMI, 1 x USB2.0, 2 x USB3.0, 1 x Touch2.0, 2 x USB-C, Audio Out, RS232.  OPS Slot (PC not included).  Dual, flippable camera system with 48MB auto-framing/speaker tracking + 8Mb with 3 x optical zoom, Overhead seam speakers 2 x 10W  + 2 x 15W, 8 x beamforming mics up to 8m range</v>
          </cell>
          <cell r="E29" t="str">
            <v>Dynamic CCTV</v>
          </cell>
          <cell r="F29" t="str">
            <v>MAXHUB</v>
          </cell>
          <cell r="H29">
            <v>0</v>
          </cell>
          <cell r="I29" t="str">
            <v>Yes</v>
          </cell>
          <cell r="J29" t="str">
            <v>No</v>
          </cell>
          <cell r="K29" t="str">
            <v>Yes</v>
          </cell>
          <cell r="L29">
            <v>3354.037267080746</v>
          </cell>
          <cell r="M29">
            <v>2817</v>
          </cell>
          <cell r="N29">
            <v>45636</v>
          </cell>
        </row>
        <row r="30">
          <cell r="A30" t="str">
            <v>V655T</v>
          </cell>
          <cell r="B30" t="str">
            <v>V655T</v>
          </cell>
          <cell r="C30" t="str">
            <v>MAXHUB</v>
          </cell>
          <cell r="D30" t="str">
            <v>MAXHUB V655T 65" MTR Interactive Touch Display</v>
          </cell>
          <cell r="E30" t="str">
            <v>Dynamic CCTV</v>
          </cell>
          <cell r="F30" t="str">
            <v>MAXHUB</v>
          </cell>
          <cell r="G30">
            <v>45636</v>
          </cell>
          <cell r="H30">
            <v>1</v>
          </cell>
          <cell r="I30" t="str">
            <v>Yes</v>
          </cell>
          <cell r="J30" t="str">
            <v>No</v>
          </cell>
          <cell r="L30">
            <v>3912.2608695652179</v>
          </cell>
          <cell r="M30">
            <v>3188</v>
          </cell>
          <cell r="N30">
            <v>45636</v>
          </cell>
        </row>
        <row r="31">
          <cell r="A31" t="str">
            <v>V7550</v>
          </cell>
          <cell r="B31" t="str">
            <v>V7550</v>
          </cell>
          <cell r="C31" t="str">
            <v>MAXHUB</v>
          </cell>
          <cell r="D31" t="str">
            <v>MAXHUB V7550 75" Interactive Touch Display</v>
          </cell>
          <cell r="E31" t="str">
            <v>Dynamic CCTV</v>
          </cell>
          <cell r="F31" t="str">
            <v>MAXHUB</v>
          </cell>
          <cell r="G31">
            <v>45636</v>
          </cell>
          <cell r="H31">
            <v>9</v>
          </cell>
          <cell r="I31" t="str">
            <v>Yes</v>
          </cell>
          <cell r="J31" t="str">
            <v>No</v>
          </cell>
          <cell r="L31">
            <v>3144.4099378881992</v>
          </cell>
          <cell r="M31">
            <v>3404.2857142857147</v>
          </cell>
          <cell r="N31">
            <v>45636</v>
          </cell>
        </row>
        <row r="32">
          <cell r="A32" t="str">
            <v>XT20-PS Kit</v>
          </cell>
          <cell r="B32" t="str">
            <v>XT20-PS Kit</v>
          </cell>
          <cell r="C32" t="str">
            <v>MAXHUB</v>
          </cell>
          <cell r="D32" t="str">
            <v>MAXHUB XT20-PS MTR Bundle</v>
          </cell>
          <cell r="E32" t="str">
            <v>Dynamic CCTV</v>
          </cell>
          <cell r="F32" t="str">
            <v>MAXHUB</v>
          </cell>
          <cell r="G32">
            <v>45636</v>
          </cell>
          <cell r="H32">
            <v>0</v>
          </cell>
          <cell r="I32" t="str">
            <v>Yes</v>
          </cell>
          <cell r="J32" t="str">
            <v>No</v>
          </cell>
          <cell r="L32">
            <v>3160.9565217391305</v>
          </cell>
          <cell r="M32">
            <v>3180</v>
          </cell>
          <cell r="N32">
            <v>45636</v>
          </cell>
        </row>
        <row r="33">
          <cell r="A33" t="str">
            <v>SL22MC</v>
          </cell>
          <cell r="B33" t="str">
            <v>SL22MC</v>
          </cell>
          <cell r="C33" t="str">
            <v>MAXHUB</v>
          </cell>
          <cell r="D33" t="str">
            <v>MAXHUB Lectern Bundle including : Desktop Lectern, Lectern Mic x 2, Wireless audio hub</v>
          </cell>
          <cell r="E33" t="str">
            <v>Maxhub</v>
          </cell>
          <cell r="F33" t="str">
            <v>MAXHUB</v>
          </cell>
          <cell r="H33">
            <v>0</v>
          </cell>
          <cell r="I33" t="str">
            <v>Yes</v>
          </cell>
          <cell r="J33" t="str">
            <v>No</v>
          </cell>
          <cell r="L33">
            <v>2864.906832298137</v>
          </cell>
          <cell r="M33">
            <v>3600</v>
          </cell>
          <cell r="N33">
            <v>45636</v>
          </cell>
        </row>
        <row r="34">
          <cell r="A34" t="str">
            <v>V555T</v>
          </cell>
          <cell r="B34" t="str">
            <v>V555T</v>
          </cell>
          <cell r="C34" t="str">
            <v>MAXHUB</v>
          </cell>
          <cell r="D34" t="str">
            <v>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v>
          </cell>
          <cell r="E34" t="str">
            <v>Maxhub</v>
          </cell>
          <cell r="F34" t="str">
            <v>MAXHUB</v>
          </cell>
          <cell r="H34">
            <v>0</v>
          </cell>
          <cell r="I34" t="str">
            <v>Yes</v>
          </cell>
          <cell r="J34" t="str">
            <v>No</v>
          </cell>
          <cell r="L34">
            <v>3129.6521739130435</v>
          </cell>
          <cell r="M34">
            <v>3389</v>
          </cell>
          <cell r="N34">
            <v>45859</v>
          </cell>
        </row>
        <row r="35">
          <cell r="A35" t="str">
            <v>V6550</v>
          </cell>
          <cell r="B35" t="str">
            <v>V6550</v>
          </cell>
          <cell r="C35" t="str">
            <v>MAXHUB</v>
          </cell>
          <cell r="D35" t="str">
            <v>MAXHUB V6550 65" Interactive Touch Display</v>
          </cell>
          <cell r="E35" t="str">
            <v>Dynamic CCTV</v>
          </cell>
          <cell r="F35" t="str">
            <v>MAXHUB</v>
          </cell>
          <cell r="G35">
            <v>45636</v>
          </cell>
          <cell r="H35">
            <v>10</v>
          </cell>
          <cell r="I35" t="str">
            <v>Yes</v>
          </cell>
          <cell r="J35" t="str">
            <v>No</v>
          </cell>
          <cell r="L35">
            <v>2396.739130434783</v>
          </cell>
          <cell r="M35">
            <v>2595.7142857142858</v>
          </cell>
          <cell r="N35">
            <v>45636</v>
          </cell>
        </row>
        <row r="36">
          <cell r="A36" t="str">
            <v>V6530</v>
          </cell>
          <cell r="B36" t="str">
            <v>V6530</v>
          </cell>
          <cell r="C36" t="str">
            <v>MAXHUB</v>
          </cell>
          <cell r="D36" t="str">
            <v>MAXHUB ViewPro Series.  65" All-in-on Conference IFP.  16:9, 3840 x 2160 resolution, 350 nit, 5000:1 contrast ratio,  178° viewing angle,   IR Touch with 20 max touch points.  1 x HDMI, 1 x USB2.0, 2 x USB3.0, 1 x Touch2.0, 2 x USB-C, Audio Out, RS232.  OPS Slot (PC not included).  Dual camera system with 48MB auto-framing/speaker tracking + 8Mb with 3 x optical zoom, Surround Sound audio 2 x 10W speakers + 1 x 20W, 8 x beamforming mics up to 12m range</v>
          </cell>
          <cell r="E36" t="str">
            <v>Dynamic CCTV</v>
          </cell>
          <cell r="F36" t="str">
            <v>MAXHUB</v>
          </cell>
          <cell r="H36">
            <v>0</v>
          </cell>
          <cell r="I36" t="str">
            <v>Yes</v>
          </cell>
          <cell r="J36" t="str">
            <v>No</v>
          </cell>
          <cell r="K36" t="str">
            <v>Yes</v>
          </cell>
          <cell r="L36">
            <v>2305.9006211180131</v>
          </cell>
          <cell r="M36">
            <v>2595</v>
          </cell>
          <cell r="N36">
            <v>45636</v>
          </cell>
        </row>
        <row r="37">
          <cell r="A37" t="str">
            <v>XT20-VB Kit</v>
          </cell>
          <cell r="B37" t="str">
            <v>XT20-VB Kit</v>
          </cell>
          <cell r="C37" t="str">
            <v>MAXHUB</v>
          </cell>
          <cell r="D37" t="str">
            <v>MAXHUB XCore Kit Pro + U50</v>
          </cell>
          <cell r="E37" t="str">
            <v>Maxhub</v>
          </cell>
          <cell r="F37" t="str">
            <v>MAXHUB</v>
          </cell>
          <cell r="H37">
            <v>0</v>
          </cell>
          <cell r="I37" t="str">
            <v>Yes</v>
          </cell>
          <cell r="J37" t="str">
            <v>No</v>
          </cell>
          <cell r="L37">
            <v>2437.826086956522</v>
          </cell>
          <cell r="M37">
            <v>2709</v>
          </cell>
          <cell r="N37">
            <v>46069</v>
          </cell>
        </row>
        <row r="38">
          <cell r="A38" t="str">
            <v>W70 Kit</v>
          </cell>
          <cell r="B38" t="str">
            <v>W70 Kit</v>
          </cell>
          <cell r="C38" t="str">
            <v>MAXHUB</v>
          </cell>
          <cell r="D38" t="str">
            <v>MAXHUB XBar W70 Teams Rooms Windows video bar kit</v>
          </cell>
          <cell r="E38" t="str">
            <v>Dynamic CCTV</v>
          </cell>
          <cell r="F38" t="str">
            <v>MAXHUB</v>
          </cell>
          <cell r="G38">
            <v>45860</v>
          </cell>
          <cell r="H38">
            <v>1</v>
          </cell>
          <cell r="I38" t="str">
            <v>Yes</v>
          </cell>
          <cell r="J38" t="str">
            <v>No</v>
          </cell>
          <cell r="L38">
            <v>2340</v>
          </cell>
          <cell r="M38">
            <v>2560</v>
          </cell>
          <cell r="N38">
            <v>45860</v>
          </cell>
        </row>
        <row r="39">
          <cell r="A39" t="str">
            <v>V70 Kit</v>
          </cell>
          <cell r="B39" t="str">
            <v>V70 Kit</v>
          </cell>
          <cell r="C39" t="str">
            <v>MAXHUB</v>
          </cell>
          <cell r="D39" t="str">
            <v>MAXHUB XBar V70 Teams Rooms MDEP video bar kit</v>
          </cell>
          <cell r="E39" t="str">
            <v>Dynamic CCTV</v>
          </cell>
          <cell r="F39" t="str">
            <v>MAXHUB</v>
          </cell>
          <cell r="G39">
            <v>45860</v>
          </cell>
          <cell r="H39">
            <v>0</v>
          </cell>
          <cell r="I39" t="str">
            <v>Yes</v>
          </cell>
          <cell r="J39" t="str">
            <v>No</v>
          </cell>
          <cell r="L39">
            <v>2183.4782608695655</v>
          </cell>
          <cell r="M39">
            <v>2385</v>
          </cell>
          <cell r="N39">
            <v>45860</v>
          </cell>
        </row>
        <row r="40">
          <cell r="A40" t="str">
            <v>V5550</v>
          </cell>
          <cell r="B40" t="str">
            <v>V5550</v>
          </cell>
          <cell r="C40" t="str">
            <v>MAXHUB</v>
          </cell>
          <cell r="D40" t="str">
            <v>MAXHUB V5550 55" Interactive Touch Display</v>
          </cell>
          <cell r="E40" t="str">
            <v>Dynamic CCTV</v>
          </cell>
          <cell r="F40" t="str">
            <v>MAXHUB</v>
          </cell>
          <cell r="G40">
            <v>45636</v>
          </cell>
          <cell r="H40">
            <v>5</v>
          </cell>
          <cell r="I40" t="str">
            <v>Yes</v>
          </cell>
          <cell r="J40" t="str">
            <v>No</v>
          </cell>
          <cell r="L40">
            <v>1704.9689440993793</v>
          </cell>
          <cell r="M40">
            <v>1845.7142857142858</v>
          </cell>
          <cell r="N40">
            <v>45636</v>
          </cell>
        </row>
        <row r="41">
          <cell r="A41" t="str">
            <v>ND86CMA</v>
          </cell>
          <cell r="B41" t="str">
            <v>ND86CMA</v>
          </cell>
          <cell r="C41" t="str">
            <v>MAXHUB</v>
          </cell>
          <cell r="D41" t="str">
            <v>MAXHUB 86", 16:9 Non-touch LCD Display, 4K resolution, 500 nits.  Build in Android 11, 4Gb RAM, 32Gb storage, 2 x 16W built-in speaker.  Portrait / Landscape orientation, 18 x 7 operating hours.  Wall mount included</v>
          </cell>
          <cell r="E41" t="str">
            <v>Dynamic CCTV</v>
          </cell>
          <cell r="F41" t="str">
            <v>MAXHUB</v>
          </cell>
          <cell r="H41">
            <v>0</v>
          </cell>
          <cell r="I41" t="str">
            <v>Yes</v>
          </cell>
          <cell r="J41" t="str">
            <v>No</v>
          </cell>
          <cell r="L41">
            <v>1597.160603371784</v>
          </cell>
          <cell r="M41">
            <v>1928</v>
          </cell>
          <cell r="N41">
            <v>45636</v>
          </cell>
        </row>
        <row r="42">
          <cell r="A42" t="str">
            <v>ND86CMB</v>
          </cell>
          <cell r="B42" t="str">
            <v>ND86CMB</v>
          </cell>
          <cell r="C42" t="str">
            <v>MAXHUB</v>
          </cell>
          <cell r="D42" t="str">
            <v>MAXHUB CMB Series ND86CMB 86" 4K Commercial Display. 4K Display, Anti-Glare, 500 nits brightness, 98% sRGB. Android 14.0, 4GB RAM, 32GB Storage, A73×4 CPU. Full Featured Type-C, BT5.2, WiFi-6 supported/ 2 x 16W Built-in Speakers / Orientation: Portrait / Landscape, 7×24 operation hours.</v>
          </cell>
          <cell r="E42" t="str">
            <v>Maxhub</v>
          </cell>
          <cell r="F42" t="str">
            <v>MAXHUB</v>
          </cell>
          <cell r="H42">
            <v>0</v>
          </cell>
          <cell r="I42" t="str">
            <v>Yes</v>
          </cell>
          <cell r="J42" t="str">
            <v>No</v>
          </cell>
          <cell r="L42">
            <v>1597.160603371784</v>
          </cell>
          <cell r="M42">
            <v>1769</v>
          </cell>
          <cell r="N42">
            <v>46069</v>
          </cell>
        </row>
        <row r="43">
          <cell r="A43" t="str">
            <v>XCore Kit Pro</v>
          </cell>
          <cell r="B43" t="str">
            <v>XCore Kit Pro</v>
          </cell>
          <cell r="C43" t="str">
            <v>MAXHUB</v>
          </cell>
          <cell r="D43" t="str">
            <v>MAXHUB XCore Kit Pro MTR Bundle</v>
          </cell>
          <cell r="E43" t="str">
            <v>Dynamic CCTV</v>
          </cell>
          <cell r="F43" t="str">
            <v>MAXHUB</v>
          </cell>
          <cell r="G43">
            <v>45636</v>
          </cell>
          <cell r="H43">
            <v>6</v>
          </cell>
          <cell r="I43" t="str">
            <v>Yes</v>
          </cell>
          <cell r="J43" t="str">
            <v>No</v>
          </cell>
          <cell r="L43">
            <v>1713.913043478261</v>
          </cell>
          <cell r="M43">
            <v>1659</v>
          </cell>
          <cell r="N43">
            <v>45636</v>
          </cell>
        </row>
        <row r="44">
          <cell r="A44" t="str">
            <v>V50 Kit</v>
          </cell>
          <cell r="B44" t="str">
            <v>V50 Kit</v>
          </cell>
          <cell r="C44" t="str">
            <v>MAXHUB</v>
          </cell>
          <cell r="D44" t="str">
            <v>MAXHUB XBar V50 Teams Rooms MDEP video bar kit</v>
          </cell>
          <cell r="E44" t="str">
            <v>Dynamic CCTV</v>
          </cell>
          <cell r="F44" t="str">
            <v>MAXHUB</v>
          </cell>
          <cell r="G44">
            <v>45860</v>
          </cell>
          <cell r="H44">
            <v>5</v>
          </cell>
          <cell r="I44" t="str">
            <v>Yes</v>
          </cell>
          <cell r="J44" t="str">
            <v>No</v>
          </cell>
          <cell r="L44">
            <v>1713.913043478261</v>
          </cell>
          <cell r="M44">
            <v>1875</v>
          </cell>
          <cell r="N44">
            <v>45860</v>
          </cell>
        </row>
        <row r="45">
          <cell r="A45" t="str">
            <v>C6530</v>
          </cell>
          <cell r="B45" t="str">
            <v>C6530</v>
          </cell>
          <cell r="C45" t="str">
            <v>MAXHUB</v>
          </cell>
          <cell r="D45" t="str">
            <v>MAXHUB Classic Series.  65" All-in-on Conference IFP.  16:9, 3840 x 2160 resolution, 350 nit, 1200:1 contrast ratio, 178° viewing angle.  IR Touch with 20 max touch points.  1 x HDMI, 1 x USB2.0, 2 x USB3.0, 1 x Touch2.0, 2 x USB-C, Audio Out, RS232.  OPS Slot (PC not included).  48MB auto-framing/speaker tracking camera, 2 x 10W speakers, 8 x beamforming mics up to 8m range</v>
          </cell>
          <cell r="E45" t="str">
            <v>Dynamic CCTV</v>
          </cell>
          <cell r="F45" t="str">
            <v>MAXHUB</v>
          </cell>
          <cell r="H45">
            <v>0</v>
          </cell>
          <cell r="I45" t="str">
            <v>Yes</v>
          </cell>
          <cell r="J45" t="str">
            <v>No</v>
          </cell>
          <cell r="K45" t="str">
            <v>Yes</v>
          </cell>
          <cell r="L45">
            <v>1396.9565217391305</v>
          </cell>
          <cell r="M45">
            <v>2256</v>
          </cell>
          <cell r="N45">
            <v>45636</v>
          </cell>
        </row>
        <row r="46">
          <cell r="A46" t="str">
            <v>ND75CMA</v>
          </cell>
          <cell r="B46" t="str">
            <v>ND75CMA</v>
          </cell>
          <cell r="C46" t="str">
            <v>MAXHUB</v>
          </cell>
          <cell r="D46" t="str">
            <v>MAXHUB 75", 16:9 Non-touch LCD Display, 4K resolution, 500 nits.  Build in Android 11, 4Gb RAM, 32Gb storage, 2 x 16W built-in speaker.  Portrait / Landscape orientation, 18 x 7 operating hours.  Wall mount included</v>
          </cell>
          <cell r="E46" t="str">
            <v>Dynamic CCTV</v>
          </cell>
          <cell r="F46" t="str">
            <v>MAXHUB</v>
          </cell>
          <cell r="H46">
            <v>1</v>
          </cell>
          <cell r="I46" t="str">
            <v>Yes</v>
          </cell>
          <cell r="J46" t="str">
            <v>No</v>
          </cell>
          <cell r="L46">
            <v>1327.6397515527954</v>
          </cell>
          <cell r="M46">
            <v>1442</v>
          </cell>
          <cell r="N46">
            <v>45636</v>
          </cell>
        </row>
        <row r="47">
          <cell r="A47" t="str">
            <v>ND75CMB</v>
          </cell>
          <cell r="B47" t="str">
            <v>ND75CMB</v>
          </cell>
          <cell r="C47" t="str">
            <v>MAXHUB</v>
          </cell>
          <cell r="D47" t="str">
            <v>MAXHUB CMB Series ND75CMB 75" 4K Commercial Display. 4K Display, Anti-Glare, 500 nits brightness, 98% sRGB. Android 14.0, 4GB RAM, 32GB Storage, A73×4 CPU. Full Featured Type-C, BT5.2, WiFi-6 supported/ 2 x 16W Built-in Speakers / Orientation: Portrait / Landscape, 7×24 operation hours.</v>
          </cell>
          <cell r="E47" t="str">
            <v>Maxhub</v>
          </cell>
          <cell r="F47" t="str">
            <v>MAXHUB</v>
          </cell>
          <cell r="H47">
            <v>0</v>
          </cell>
          <cell r="I47" t="str">
            <v>Yes</v>
          </cell>
          <cell r="J47" t="str">
            <v>No</v>
          </cell>
          <cell r="L47">
            <v>1327.6397515527954</v>
          </cell>
          <cell r="M47">
            <v>1479</v>
          </cell>
          <cell r="N47">
            <v>46069</v>
          </cell>
        </row>
        <row r="48">
          <cell r="A48" t="str">
            <v>UC P30</v>
          </cell>
          <cell r="B48" t="str">
            <v>UC P30</v>
          </cell>
          <cell r="C48" t="str">
            <v>MAXHUB</v>
          </cell>
          <cell r="D48" t="str">
            <v>MAXHUB Dual Lens PTZ 4K camera.  12 x optical zoome, 8MP sensor with auto framing, speaker / presenter tracking - launching soon</v>
          </cell>
          <cell r="E48" t="str">
            <v>Dynamic CCTV</v>
          </cell>
          <cell r="F48" t="str">
            <v>MAXHUB</v>
          </cell>
          <cell r="H48">
            <v>0</v>
          </cell>
          <cell r="I48" t="str">
            <v>Yes</v>
          </cell>
          <cell r="J48" t="str">
            <v>No</v>
          </cell>
          <cell r="L48">
            <v>1251.3913043478262</v>
          </cell>
          <cell r="M48">
            <v>1390</v>
          </cell>
          <cell r="N48">
            <v>45636</v>
          </cell>
        </row>
        <row r="49">
          <cell r="A49" t="str">
            <v>EST11</v>
          </cell>
          <cell r="B49" t="str">
            <v>EST11</v>
          </cell>
          <cell r="C49" t="str">
            <v>MAXHUB</v>
          </cell>
          <cell r="D49" t="str">
            <v>MAXHUB Electronic, height adjustable flip stand</v>
          </cell>
          <cell r="E49" t="str">
            <v>Dynamic CCTV</v>
          </cell>
          <cell r="F49" t="str">
            <v>MAXHUB</v>
          </cell>
          <cell r="H49">
            <v>0</v>
          </cell>
          <cell r="I49" t="str">
            <v>Yes</v>
          </cell>
          <cell r="J49" t="str">
            <v>No</v>
          </cell>
          <cell r="L49">
            <v>1234.1137123745821</v>
          </cell>
          <cell r="M49">
            <v>1191</v>
          </cell>
          <cell r="N49">
            <v>45636</v>
          </cell>
        </row>
        <row r="50">
          <cell r="A50" t="str">
            <v>XT10-VB Kit</v>
          </cell>
          <cell r="B50" t="str">
            <v>XT10-VB Kit</v>
          </cell>
          <cell r="C50" t="str">
            <v>MAXHUB</v>
          </cell>
          <cell r="D50" t="str">
            <v>MAXHUB Xcore Kit with UC S07 4K videobar with 5x digital zoom, electronic PTZ with up to 10 presets.  6 beamforming microphone arrays and 11W speaker.  Intelligent framing using human detection and voice tracking</v>
          </cell>
          <cell r="E50" t="str">
            <v>Dynamic CCTV</v>
          </cell>
          <cell r="F50" t="str">
            <v>MAXHUB</v>
          </cell>
          <cell r="H50">
            <v>0</v>
          </cell>
          <cell r="I50" t="str">
            <v>Yes</v>
          </cell>
          <cell r="J50" t="str">
            <v>No</v>
          </cell>
          <cell r="K50" t="str">
            <v>Yes</v>
          </cell>
          <cell r="L50" t="e">
            <v>#N/A</v>
          </cell>
          <cell r="M50">
            <v>1299</v>
          </cell>
          <cell r="N50">
            <v>45636</v>
          </cell>
        </row>
        <row r="51">
          <cell r="A51" t="str">
            <v>XT10-WS Kit</v>
          </cell>
          <cell r="B51" t="str">
            <v>XT10-WS Kit</v>
          </cell>
          <cell r="C51" t="str">
            <v>MAXHUB</v>
          </cell>
          <cell r="D51" t="str">
            <v>MAXHUB Xcore Kit with UC-BM35 8-microphone array with 360° pickup, Intelligent noise reduction and 8W speakers, plus UC W31 camera with 120°viewing angle, 5K digital zoom, intelligent framing</v>
          </cell>
          <cell r="E51" t="str">
            <v>Dynamic CCTV</v>
          </cell>
          <cell r="F51" t="str">
            <v>MAXHUB</v>
          </cell>
          <cell r="H51">
            <v>0</v>
          </cell>
          <cell r="I51" t="str">
            <v>Yes</v>
          </cell>
          <cell r="J51" t="str">
            <v>No</v>
          </cell>
          <cell r="L51">
            <v>1220.0869565217392</v>
          </cell>
          <cell r="M51">
            <v>1299</v>
          </cell>
          <cell r="N51">
            <v>45636</v>
          </cell>
        </row>
        <row r="52">
          <cell r="A52" t="str">
            <v>MT71F</v>
          </cell>
          <cell r="B52" t="str">
            <v>MT71F</v>
          </cell>
          <cell r="C52" t="str">
            <v>MAXHUB</v>
          </cell>
          <cell r="D52" t="str">
            <v>MAXHUB MT71F PC module</v>
          </cell>
          <cell r="E52" t="str">
            <v>Dynamic CCTV</v>
          </cell>
          <cell r="F52" t="str">
            <v>MAXHUB</v>
          </cell>
          <cell r="G52">
            <v>45636</v>
          </cell>
          <cell r="H52">
            <v>1</v>
          </cell>
          <cell r="I52" t="str">
            <v>Yes</v>
          </cell>
          <cell r="J52" t="str">
            <v>No</v>
          </cell>
          <cell r="L52">
            <v>1006.2111801242238</v>
          </cell>
          <cell r="M52">
            <v>1090</v>
          </cell>
          <cell r="N52">
            <v>45636</v>
          </cell>
        </row>
        <row r="53">
          <cell r="A53" t="str">
            <v>CM30K</v>
          </cell>
          <cell r="B53" t="str">
            <v>CM30K</v>
          </cell>
          <cell r="C53" t="str">
            <v>Maxhub</v>
          </cell>
          <cell r="D53" t="str">
            <v>MAXHUB Capture System CM30K Ceiling Microphone</v>
          </cell>
          <cell r="E53" t="str">
            <v>Maxhub</v>
          </cell>
          <cell r="F53" t="str">
            <v>Maxhub</v>
          </cell>
          <cell r="G53">
            <v>46041</v>
          </cell>
          <cell r="H53">
            <v>0</v>
          </cell>
          <cell r="I53" t="str">
            <v>Yes</v>
          </cell>
          <cell r="J53" t="str">
            <v>No</v>
          </cell>
          <cell r="L53">
            <v>978.26086956521749</v>
          </cell>
          <cell r="M53">
            <v>1035</v>
          </cell>
        </row>
        <row r="54">
          <cell r="A54" t="str">
            <v>ND65CMA</v>
          </cell>
          <cell r="B54" t="str">
            <v>ND65CMA</v>
          </cell>
          <cell r="C54" t="str">
            <v>MAXHUB</v>
          </cell>
          <cell r="D54" t="str">
            <v>MAXHUB 65", 16:9 Non-touch LCD Display, 4K resolution, 800 nits.  Build in Android 11, 4Gb RAM, 32Gb storage, 2 x 16W built-in speaker.  Portrait / Landscape orientation, 18 x 7 operating hours.  Wall mount included</v>
          </cell>
          <cell r="E54" t="str">
            <v>Dynamic CCTV</v>
          </cell>
          <cell r="F54" t="str">
            <v>MAXHUB</v>
          </cell>
          <cell r="H54">
            <v>0</v>
          </cell>
          <cell r="I54" t="str">
            <v>Yes</v>
          </cell>
          <cell r="J54" t="str">
            <v>No</v>
          </cell>
          <cell r="L54">
            <v>950.31055900621152</v>
          </cell>
          <cell r="M54">
            <v>1039</v>
          </cell>
          <cell r="N54">
            <v>45636</v>
          </cell>
        </row>
        <row r="55">
          <cell r="A55" t="str">
            <v>ND65CMB</v>
          </cell>
          <cell r="B55" t="str">
            <v>ND65CMB</v>
          </cell>
          <cell r="C55" t="str">
            <v>MAXHUB</v>
          </cell>
          <cell r="D55" t="str">
            <v>MAXHUB CMB Series ND65CMB 65" 4K Commercial Display. 4K Display, Anti-Glare, 500 nits brightness, 98% sRGB. Android 14.0, 4GB RAM, 32GB Storage, A73×4 CPU. Full Featured Type-C, BT5.2, WiFi-6 supported/ 2 x 16W Built-in Speakers / Orientation: Portrait / Landscape, 7×24 operation hours.</v>
          </cell>
          <cell r="E55" t="str">
            <v>Maxhub</v>
          </cell>
          <cell r="F55" t="str">
            <v>MAXHUB</v>
          </cell>
          <cell r="H55">
            <v>0</v>
          </cell>
          <cell r="I55" t="str">
            <v>Yes</v>
          </cell>
          <cell r="J55" t="str">
            <v>No</v>
          </cell>
          <cell r="L55">
            <v>950.31055900621152</v>
          </cell>
          <cell r="M55">
            <v>1059</v>
          </cell>
          <cell r="N55">
            <v>46069</v>
          </cell>
        </row>
        <row r="56">
          <cell r="A56" t="str">
            <v>OPS72A-i7</v>
          </cell>
          <cell r="B56" t="str">
            <v>OPS72A-i7</v>
          </cell>
          <cell r="C56" t="str">
            <v>MAXHUB</v>
          </cell>
          <cell r="D56" t="str">
            <v>MAXHUB OPS72A i7 OPS Module</v>
          </cell>
          <cell r="E56" t="str">
            <v>Dynamic CCTV</v>
          </cell>
          <cell r="F56" t="str">
            <v>MAXHUB</v>
          </cell>
          <cell r="G56">
            <v>45636</v>
          </cell>
          <cell r="H56">
            <v>0</v>
          </cell>
          <cell r="I56" t="str">
            <v>Yes</v>
          </cell>
          <cell r="J56" t="str">
            <v>No</v>
          </cell>
          <cell r="L56">
            <v>908.38509316770205</v>
          </cell>
          <cell r="M56">
            <v>985</v>
          </cell>
          <cell r="N56">
            <v>45636</v>
          </cell>
        </row>
        <row r="57">
          <cell r="A57" t="str">
            <v>LMT71A</v>
          </cell>
          <cell r="B57" t="str">
            <v>LMT71A</v>
          </cell>
          <cell r="C57" t="str">
            <v>MAXHUB</v>
          </cell>
          <cell r="D57" t="str">
            <v>MAXHUB LMT71A OPS Module</v>
          </cell>
          <cell r="E57" t="str">
            <v>Dynamic CCTV</v>
          </cell>
          <cell r="F57" t="str">
            <v>MAXHUB</v>
          </cell>
          <cell r="G57">
            <v>45636</v>
          </cell>
          <cell r="H57">
            <v>0</v>
          </cell>
          <cell r="I57" t="str">
            <v>Yes</v>
          </cell>
          <cell r="J57" t="str">
            <v>No</v>
          </cell>
          <cell r="L57">
            <v>894.4099378881989</v>
          </cell>
          <cell r="M57">
            <v>945</v>
          </cell>
          <cell r="N57">
            <v>45636</v>
          </cell>
        </row>
        <row r="58">
          <cell r="A58" t="str">
            <v>ST90</v>
          </cell>
          <cell r="B58" t="str">
            <v>ST90</v>
          </cell>
          <cell r="C58" t="str">
            <v>MAXHUB</v>
          </cell>
          <cell r="D58" t="str">
            <v>MAXHUB Mobile stand, support 110", 120", 138" ,150“?165" MAXHUB LED</v>
          </cell>
          <cell r="E58" t="str">
            <v>Maxhub</v>
          </cell>
          <cell r="F58" t="str">
            <v>MAXHUB</v>
          </cell>
          <cell r="H58">
            <v>0</v>
          </cell>
          <cell r="I58" t="str">
            <v>Yes</v>
          </cell>
          <cell r="J58" t="str">
            <v>No</v>
          </cell>
          <cell r="L58">
            <v>838.5093167701865</v>
          </cell>
          <cell r="M58">
            <v>1400</v>
          </cell>
          <cell r="N58">
            <v>45636</v>
          </cell>
        </row>
        <row r="59">
          <cell r="A59" t="str">
            <v>EST09</v>
          </cell>
          <cell r="B59" t="str">
            <v>EST09</v>
          </cell>
          <cell r="C59" t="str">
            <v>MAXHUB</v>
          </cell>
          <cell r="D59" t="str">
            <v>MAXHUB Electronic, height adjustable stand</v>
          </cell>
          <cell r="E59" t="str">
            <v>Dynamic CCTV</v>
          </cell>
          <cell r="F59" t="str">
            <v>MAXHUB</v>
          </cell>
          <cell r="H59">
            <v>0</v>
          </cell>
          <cell r="I59" t="str">
            <v>Yes</v>
          </cell>
          <cell r="J59" t="str">
            <v>No</v>
          </cell>
          <cell r="L59">
            <v>842.80936454849507</v>
          </cell>
          <cell r="M59">
            <v>845</v>
          </cell>
          <cell r="N59">
            <v>45636</v>
          </cell>
        </row>
        <row r="60">
          <cell r="A60" t="str">
            <v>U50</v>
          </cell>
          <cell r="B60" t="str">
            <v>U50</v>
          </cell>
          <cell r="C60" t="str">
            <v>MAXHUB</v>
          </cell>
          <cell r="D60" t="str">
            <v>MAXHUB XBar U50 Teams Rooms USB video bar</v>
          </cell>
          <cell r="E60" t="str">
            <v>Dynamic CCTV</v>
          </cell>
          <cell r="F60" t="str">
            <v>MAXHUB</v>
          </cell>
          <cell r="G60">
            <v>45860</v>
          </cell>
          <cell r="H60">
            <v>3</v>
          </cell>
          <cell r="I60" t="str">
            <v>Yes</v>
          </cell>
          <cell r="J60" t="str">
            <v>No</v>
          </cell>
          <cell r="L60">
            <v>781.82608695652186</v>
          </cell>
          <cell r="M60">
            <v>859</v>
          </cell>
          <cell r="N60">
            <v>45860</v>
          </cell>
        </row>
        <row r="61">
          <cell r="A61" t="str">
            <v>MT71E</v>
          </cell>
          <cell r="B61" t="str">
            <v>MT71E</v>
          </cell>
          <cell r="C61" t="str">
            <v>MAXHUB</v>
          </cell>
          <cell r="D61" t="str">
            <v>MAXHUB MT71E PC module</v>
          </cell>
          <cell r="E61" t="str">
            <v>Dynamic CCTV</v>
          </cell>
          <cell r="F61" t="str">
            <v>MAXHUB</v>
          </cell>
          <cell r="G61">
            <v>45636</v>
          </cell>
          <cell r="H61">
            <v>17</v>
          </cell>
          <cell r="I61" t="str">
            <v>Yes</v>
          </cell>
          <cell r="J61" t="str">
            <v>No</v>
          </cell>
          <cell r="L61">
            <v>768.63354037267095</v>
          </cell>
          <cell r="M61">
            <v>833</v>
          </cell>
          <cell r="N61">
            <v>45636</v>
          </cell>
        </row>
        <row r="62">
          <cell r="A62" t="str">
            <v>Xcore Kit</v>
          </cell>
          <cell r="B62" t="str">
            <v>Xcore Kit</v>
          </cell>
          <cell r="C62" t="str">
            <v>MAXHUB</v>
          </cell>
          <cell r="D62" t="str">
            <v>MAXHUB Xcore PC with 12th Gen Interl Core processor and 10.1" Teams Room console with motion sensor</v>
          </cell>
          <cell r="E62" t="str">
            <v>Dynamic CCTV</v>
          </cell>
          <cell r="F62" t="str">
            <v>MAXHUB</v>
          </cell>
          <cell r="H62">
            <v>0</v>
          </cell>
          <cell r="I62" t="str">
            <v>Yes</v>
          </cell>
          <cell r="J62" t="str">
            <v>No</v>
          </cell>
          <cell r="L62">
            <v>774.00000000000011</v>
          </cell>
          <cell r="M62">
            <v>800</v>
          </cell>
          <cell r="N62">
            <v>45636</v>
          </cell>
        </row>
        <row r="63">
          <cell r="A63" t="str">
            <v>LID01A</v>
          </cell>
          <cell r="B63" t="str">
            <v>LID01A</v>
          </cell>
          <cell r="C63" t="str">
            <v>MAXHUB</v>
          </cell>
          <cell r="D63" t="str">
            <v>MAXHUB LID01A Radar Module</v>
          </cell>
          <cell r="E63" t="str">
            <v>Dynamic CCTV</v>
          </cell>
          <cell r="F63" t="str">
            <v>MAXHUB</v>
          </cell>
          <cell r="G63">
            <v>45636</v>
          </cell>
          <cell r="H63">
            <v>0</v>
          </cell>
          <cell r="I63" t="str">
            <v>Yes</v>
          </cell>
          <cell r="J63" t="str">
            <v>No</v>
          </cell>
          <cell r="L63">
            <v>698.7577639751554</v>
          </cell>
          <cell r="M63">
            <v>739</v>
          </cell>
          <cell r="N63">
            <v>45636</v>
          </cell>
        </row>
        <row r="64">
          <cell r="A64" t="str">
            <v>OPS72A-i5</v>
          </cell>
          <cell r="B64" t="str">
            <v>OPS72A-i5</v>
          </cell>
          <cell r="C64" t="str">
            <v>MAXHUB</v>
          </cell>
          <cell r="D64" t="str">
            <v>MAXHUB OPS72A i5 OPS Module</v>
          </cell>
          <cell r="E64" t="str">
            <v>Dynamic CCTV</v>
          </cell>
          <cell r="F64" t="str">
            <v>MAXHUB</v>
          </cell>
          <cell r="G64">
            <v>45636</v>
          </cell>
          <cell r="H64">
            <v>0</v>
          </cell>
          <cell r="I64" t="str">
            <v>Yes</v>
          </cell>
          <cell r="J64" t="str">
            <v>No</v>
          </cell>
          <cell r="L64">
            <v>698.7577639751554</v>
          </cell>
          <cell r="M64">
            <v>757</v>
          </cell>
          <cell r="N64">
            <v>45636</v>
          </cell>
        </row>
        <row r="65">
          <cell r="A65" t="str">
            <v>ND55CMA</v>
          </cell>
          <cell r="B65" t="str">
            <v>ND55CMA</v>
          </cell>
          <cell r="C65" t="str">
            <v>MAXHUB</v>
          </cell>
          <cell r="D65" t="str">
            <v>MAXHUB 55", 16:9 Non-touch LCD Display, 4K resolution, 800 nits.  Build in Android 11, 4Gb RAM, 32Gb storage, 2 x 16W built-in speaker.  Portrait / Landscape orientation, 18 x 7 operating hours.  Wall mount included</v>
          </cell>
          <cell r="E65" t="str">
            <v>Dynamic CCTV</v>
          </cell>
          <cell r="F65" t="str">
            <v>MAXHUB</v>
          </cell>
          <cell r="H65">
            <v>0</v>
          </cell>
          <cell r="I65" t="str">
            <v>Yes</v>
          </cell>
          <cell r="J65" t="str">
            <v>No</v>
          </cell>
          <cell r="L65">
            <v>642.857142857143</v>
          </cell>
          <cell r="M65">
            <v>721</v>
          </cell>
          <cell r="N65">
            <v>45636</v>
          </cell>
        </row>
        <row r="66">
          <cell r="A66" t="str">
            <v>ND50CMB</v>
          </cell>
          <cell r="B66" t="str">
            <v>ND50CMB</v>
          </cell>
          <cell r="C66" t="str">
            <v>MAXHUB</v>
          </cell>
          <cell r="D66" t="str">
            <v>MAXHUB CMB Series ND50CMB 50" 4K Commercial Display/ 4K Display, Anti-Glare, 500 nits brightness, 98% sRGB. Android 14.0, 4GB RAM, 32GB Storage, A73×4 CPU. Full Featured Type-C, BT5.2, WiFi-6 supported/ 2 x 16W Built-in Speakers / Orientation: Portrait / Landscape, 7×24 operation hours.</v>
          </cell>
          <cell r="E66" t="str">
            <v>Maxhub</v>
          </cell>
          <cell r="F66" t="str">
            <v>MAXHUB</v>
          </cell>
          <cell r="H66">
            <v>0</v>
          </cell>
          <cell r="I66" t="str">
            <v>Yes</v>
          </cell>
          <cell r="J66" t="str">
            <v>No</v>
          </cell>
          <cell r="L66">
            <v>642.857142857143</v>
          </cell>
          <cell r="M66">
            <v>709</v>
          </cell>
          <cell r="N66">
            <v>46069</v>
          </cell>
        </row>
        <row r="67">
          <cell r="A67" t="str">
            <v>ND55CMB</v>
          </cell>
          <cell r="B67" t="str">
            <v>ND55CMB</v>
          </cell>
          <cell r="C67" t="str">
            <v>MAXHUB</v>
          </cell>
          <cell r="D67" t="str">
            <v>MAXHUB CMB Series ND55CMB 55" 4K Commercial Display. 4K Display, Anti-Glare, 500 nits brightness, 98% sRGB. Android 14.0, 4GB RAM, 32GB Storage, A73×4 CPU. Full Featured Type-C, BT5.2, WiFi-6 supported/ 2 x 16W Built-in Speakers / Orientation: Portrait / Landscape, 7×24 operation hours.</v>
          </cell>
          <cell r="E67" t="str">
            <v>Maxhub</v>
          </cell>
          <cell r="F67" t="str">
            <v>MAXHUB</v>
          </cell>
          <cell r="H67">
            <v>0</v>
          </cell>
          <cell r="I67" t="str">
            <v>Yes</v>
          </cell>
          <cell r="J67" t="str">
            <v>No</v>
          </cell>
          <cell r="L67">
            <v>642.857142857143</v>
          </cell>
          <cell r="M67">
            <v>709</v>
          </cell>
          <cell r="N67">
            <v>46069</v>
          </cell>
        </row>
        <row r="68">
          <cell r="A68" t="str">
            <v>UC S15</v>
          </cell>
          <cell r="B68" t="str">
            <v>UC S15</v>
          </cell>
          <cell r="C68" t="str">
            <v>MAXHUB</v>
          </cell>
          <cell r="D68" t="str">
            <v>MAXHUB 4K all in one soundbar with Android OC.  12Mp camera, 120° field of view.  5x digital zoom with auto framing.  8 beamforming mic array with noise &amp; echo cancellation.  8W + 3W speakers</v>
          </cell>
          <cell r="E68" t="str">
            <v>Dynamic CCTV</v>
          </cell>
          <cell r="F68" t="str">
            <v>MAXHUB</v>
          </cell>
          <cell r="H68">
            <v>0</v>
          </cell>
          <cell r="I68" t="str">
            <v>Yes</v>
          </cell>
          <cell r="J68" t="str">
            <v>No</v>
          </cell>
          <cell r="L68">
            <v>628.88198757763985</v>
          </cell>
          <cell r="M68">
            <v>750</v>
          </cell>
          <cell r="N68">
            <v>45636</v>
          </cell>
        </row>
        <row r="69">
          <cell r="A69" t="str">
            <v>TCP33T</v>
          </cell>
          <cell r="B69" t="str">
            <v>TCP33T</v>
          </cell>
          <cell r="C69" t="str">
            <v>MAXHUB</v>
          </cell>
          <cell r="D69" t="str">
            <v>MAXHUB Universal Console TCP33T for surface hub &amp; MAXHUB V7. 11.6 inch P-cap touch display. Anti-glare &amp; Anti-finger display screen. 1 x RJ45 port for connection to POE Power Adapter. 1 x USB-C port for connection to laptop use wired content sharing feature. External POE Power Adatpor and USB C to USB A adatpor included in the package</v>
          </cell>
          <cell r="E69" t="str">
            <v>Dynamic CCTV</v>
          </cell>
          <cell r="F69" t="str">
            <v>MAXHUB</v>
          </cell>
          <cell r="G69" t="str">
            <v>21/10/2025</v>
          </cell>
          <cell r="H69">
            <v>0</v>
          </cell>
          <cell r="I69" t="str">
            <v>Yes</v>
          </cell>
          <cell r="J69" t="str">
            <v>No</v>
          </cell>
          <cell r="N69" t="str">
            <v>21/10/2025</v>
          </cell>
        </row>
        <row r="70">
          <cell r="A70" t="str">
            <v>TCP35T</v>
          </cell>
          <cell r="B70" t="str">
            <v>TCP35T</v>
          </cell>
          <cell r="C70" t="str">
            <v>MAXHUB</v>
          </cell>
          <cell r="D70" t="str">
            <v>Slave console for XCore Kit Pro</v>
          </cell>
          <cell r="E70" t="str">
            <v>Dynamic CCTV</v>
          </cell>
          <cell r="F70" t="str">
            <v>MAXHUB</v>
          </cell>
          <cell r="G70">
            <v>45636</v>
          </cell>
          <cell r="H70">
            <v>0</v>
          </cell>
          <cell r="I70" t="str">
            <v>Yes</v>
          </cell>
          <cell r="J70" t="str">
            <v>No</v>
          </cell>
          <cell r="L70">
            <v>456</v>
          </cell>
          <cell r="M70">
            <v>578</v>
          </cell>
          <cell r="N70">
            <v>45636</v>
          </cell>
        </row>
        <row r="71">
          <cell r="A71" t="str">
            <v>UC M40</v>
          </cell>
          <cell r="B71" t="str">
            <v>UC M40</v>
          </cell>
          <cell r="C71" t="str">
            <v>MAXHUB</v>
          </cell>
          <cell r="D71" t="str">
            <v>MAXHUB UC M40 4K Panoramic Camera</v>
          </cell>
          <cell r="E71" t="str">
            <v>Dynamic CCTV</v>
          </cell>
          <cell r="F71" t="str">
            <v>MAXHUB</v>
          </cell>
          <cell r="G71">
            <v>45636</v>
          </cell>
          <cell r="H71">
            <v>0</v>
          </cell>
          <cell r="I71" t="str">
            <v>Yes</v>
          </cell>
          <cell r="J71" t="str">
            <v>No</v>
          </cell>
          <cell r="L71">
            <v>408</v>
          </cell>
          <cell r="M71">
            <v>570</v>
          </cell>
          <cell r="N71">
            <v>45636</v>
          </cell>
        </row>
        <row r="72">
          <cell r="A72" t="str">
            <v>ND43CMA</v>
          </cell>
          <cell r="B72" t="str">
            <v>ND43CMA</v>
          </cell>
          <cell r="C72" t="str">
            <v>MAXHUB</v>
          </cell>
          <cell r="D72" t="str">
            <v>MAXHUB 43", 16:9 Non-touch LCD Display, 4K resolution, 800 nits.  Build in Android 11, 4Gb RAM, 32Gb storage, 2 x 16W built-in speaker.  Portrait / Landscape orientation, 18 x 7 operating hours.  Wall mount included</v>
          </cell>
          <cell r="E72" t="str">
            <v>Dynamic CCTV</v>
          </cell>
          <cell r="F72" t="str">
            <v>MAXHUB</v>
          </cell>
          <cell r="H72">
            <v>2</v>
          </cell>
          <cell r="I72" t="str">
            <v>Yes</v>
          </cell>
          <cell r="J72" t="str">
            <v>No</v>
          </cell>
          <cell r="L72">
            <v>397</v>
          </cell>
          <cell r="M72">
            <v>570</v>
          </cell>
          <cell r="N72">
            <v>45636</v>
          </cell>
        </row>
        <row r="73">
          <cell r="A73" t="str">
            <v>ND43CMB</v>
          </cell>
          <cell r="B73" t="str">
            <v>ND43CMB</v>
          </cell>
          <cell r="C73" t="str">
            <v>MAXHUB</v>
          </cell>
          <cell r="D73" t="str">
            <v>MAXHUB CMB Series ND43CMB 43" 4K Commercial Display. 4K Display, Anti-Glare, 500 nits brightness, 98% sRGB. Android 14.0, 4GB RAM, 32GB Storage, A73×4 CPU. Full Featured Type-C, BT5.2, WiFi-6 supported/ 2 x 16W Built-in Speakers / Orientation: Portrait / Landscape, 7×24 operation hours.</v>
          </cell>
          <cell r="E73" t="str">
            <v>Maxhub</v>
          </cell>
          <cell r="F73" t="str">
            <v>MAXHUB</v>
          </cell>
          <cell r="H73">
            <v>0</v>
          </cell>
          <cell r="I73" t="str">
            <v>Yes</v>
          </cell>
          <cell r="J73" t="str">
            <v>No</v>
          </cell>
          <cell r="L73">
            <v>396.73913043478262</v>
          </cell>
          <cell r="M73">
            <v>569</v>
          </cell>
          <cell r="N73">
            <v>46069</v>
          </cell>
        </row>
        <row r="74">
          <cell r="A74" t="str">
            <v>UC S07</v>
          </cell>
          <cell r="B74" t="str">
            <v>UC S07</v>
          </cell>
          <cell r="C74" t="str">
            <v>MAXHUB</v>
          </cell>
          <cell r="D74" t="str">
            <v>MAXHUB Teams Room 4K videobar with 5K digital zoom, electronic PTZ with up to 10 presets.   6 beamforming microphone arrays and 11W speaker.  Intelligent framing using human detection and voice tracking</v>
          </cell>
          <cell r="E74" t="str">
            <v>Dynamic CCTV</v>
          </cell>
          <cell r="F74" t="str">
            <v>MAXHUB</v>
          </cell>
          <cell r="H74">
            <v>0</v>
          </cell>
          <cell r="I74" t="str">
            <v>Yes</v>
          </cell>
          <cell r="J74" t="str">
            <v>No</v>
          </cell>
          <cell r="L74">
            <v>343</v>
          </cell>
          <cell r="M74">
            <v>489</v>
          </cell>
          <cell r="N74">
            <v>45636</v>
          </cell>
        </row>
        <row r="75">
          <cell r="A75" t="str">
            <v>TCP10M</v>
          </cell>
          <cell r="B75" t="str">
            <v>TCP10M</v>
          </cell>
          <cell r="C75" t="str">
            <v>MAXHUB</v>
          </cell>
          <cell r="D75" t="str">
            <v>MAXHUB TCP10M Touch Control Panel</v>
          </cell>
          <cell r="E75" t="str">
            <v>Dynamic CCTV</v>
          </cell>
          <cell r="F75" t="str">
            <v>MAXHUB</v>
          </cell>
          <cell r="G75">
            <v>45636</v>
          </cell>
          <cell r="H75">
            <v>0</v>
          </cell>
          <cell r="I75" t="str">
            <v>Yes</v>
          </cell>
          <cell r="J75" t="str">
            <v>No</v>
          </cell>
          <cell r="L75">
            <v>327</v>
          </cell>
          <cell r="M75">
            <v>455</v>
          </cell>
          <cell r="N75">
            <v>45636</v>
          </cell>
        </row>
        <row r="76">
          <cell r="A76" t="str">
            <v>PA50T</v>
          </cell>
          <cell r="B76" t="str">
            <v>PA50T</v>
          </cell>
          <cell r="C76" t="str">
            <v>MAXHUB</v>
          </cell>
          <cell r="D76" t="str">
            <v>MAXHUB MTR Portable Case PA50T</v>
          </cell>
          <cell r="E76" t="str">
            <v>Dynamic CCTV</v>
          </cell>
          <cell r="F76" t="str">
            <v>MAXHUB</v>
          </cell>
          <cell r="G76">
            <v>45636</v>
          </cell>
          <cell r="H76">
            <v>0</v>
          </cell>
          <cell r="I76" t="str">
            <v>Yes</v>
          </cell>
          <cell r="J76" t="str">
            <v>No</v>
          </cell>
          <cell r="L76">
            <v>299</v>
          </cell>
          <cell r="M76">
            <v>406</v>
          </cell>
          <cell r="N76">
            <v>45636</v>
          </cell>
        </row>
        <row r="77">
          <cell r="A77" t="str">
            <v>WB05</v>
          </cell>
          <cell r="B77" t="str">
            <v>WB05</v>
          </cell>
          <cell r="C77" t="str">
            <v>MAXHUB</v>
          </cell>
          <cell r="D77" t="str">
            <v>MAXHUB WB05 Screen Sharing Box</v>
          </cell>
          <cell r="E77" t="str">
            <v>Dynamic CCTV</v>
          </cell>
          <cell r="F77" t="str">
            <v>MAXHUB</v>
          </cell>
          <cell r="G77">
            <v>45636</v>
          </cell>
          <cell r="H77">
            <v>0</v>
          </cell>
          <cell r="I77" t="str">
            <v>Yes</v>
          </cell>
          <cell r="J77" t="str">
            <v>No</v>
          </cell>
          <cell r="L77">
            <v>283</v>
          </cell>
          <cell r="M77">
            <v>379</v>
          </cell>
          <cell r="N77">
            <v>45636</v>
          </cell>
        </row>
        <row r="78">
          <cell r="A78" t="str">
            <v>WB05</v>
          </cell>
          <cell r="B78" t="str">
            <v>WB05</v>
          </cell>
          <cell r="C78" t="str">
            <v>MAXHUB</v>
          </cell>
          <cell r="D78" t="str">
            <v>MAXHUB Screen Sharing Box.  Android 9.0, supports 2.4 / 5GHz frequency wifi, 4K UHD Output, 60fps.  Does not include wireless dongles</v>
          </cell>
          <cell r="E78" t="str">
            <v>Dynamic CCTV</v>
          </cell>
          <cell r="F78" t="str">
            <v>MAXHUB</v>
          </cell>
          <cell r="H78">
            <v>0</v>
          </cell>
          <cell r="I78" t="str">
            <v>Yes</v>
          </cell>
          <cell r="J78" t="str">
            <v>No</v>
          </cell>
          <cell r="L78">
            <v>283</v>
          </cell>
          <cell r="M78">
            <v>379</v>
          </cell>
          <cell r="N78">
            <v>45636</v>
          </cell>
        </row>
        <row r="79">
          <cell r="A79" t="str">
            <v>ST23G</v>
          </cell>
          <cell r="B79" t="str">
            <v>ST23G</v>
          </cell>
          <cell r="C79" t="str">
            <v>MAXHUB</v>
          </cell>
          <cell r="D79" t="str">
            <v>Stand for MAXHUB screens. Maximum load 100KG, suitable for 65/75/86" IFP</v>
          </cell>
          <cell r="H79">
            <v>0</v>
          </cell>
          <cell r="I79" t="str">
            <v>Yes</v>
          </cell>
          <cell r="J79" t="str">
            <v>No</v>
          </cell>
          <cell r="L79">
            <v>245</v>
          </cell>
          <cell r="M79">
            <v>339</v>
          </cell>
          <cell r="N79">
            <v>46069</v>
          </cell>
        </row>
        <row r="80">
          <cell r="A80" t="str">
            <v>ST33M</v>
          </cell>
          <cell r="B80" t="str">
            <v>ST33M</v>
          </cell>
          <cell r="C80" t="str">
            <v>MAXHUB</v>
          </cell>
          <cell r="D80" t="str">
            <v>MAXHUB ST33M Mobile Stand - Maximum load 100KG, available for 55"/65"75"/86"</v>
          </cell>
          <cell r="H80">
            <v>0</v>
          </cell>
          <cell r="I80" t="str">
            <v>Yes</v>
          </cell>
          <cell r="J80" t="str">
            <v>No</v>
          </cell>
          <cell r="L80">
            <v>218</v>
          </cell>
          <cell r="M80">
            <v>301</v>
          </cell>
          <cell r="N80">
            <v>46069</v>
          </cell>
        </row>
        <row r="81">
          <cell r="A81" t="str">
            <v>UC BM45</v>
          </cell>
          <cell r="B81" t="str">
            <v>UC BM45</v>
          </cell>
          <cell r="C81" t="str">
            <v>MAXHUB</v>
          </cell>
          <cell r="D81" t="str">
            <v>MAXHUB UC BM45 MTR Speakerphone</v>
          </cell>
          <cell r="E81" t="str">
            <v>Dynamic CCTV</v>
          </cell>
          <cell r="F81" t="str">
            <v>MAXHUB</v>
          </cell>
          <cell r="G81">
            <v>45636</v>
          </cell>
          <cell r="H81">
            <v>2</v>
          </cell>
          <cell r="I81" t="str">
            <v>Yes</v>
          </cell>
          <cell r="J81" t="str">
            <v>No</v>
          </cell>
          <cell r="L81">
            <v>207</v>
          </cell>
          <cell r="M81">
            <v>299</v>
          </cell>
          <cell r="N81">
            <v>45636</v>
          </cell>
        </row>
        <row r="82">
          <cell r="A82" t="str">
            <v>UC BM35</v>
          </cell>
          <cell r="B82" t="str">
            <v>UC BM35</v>
          </cell>
          <cell r="C82" t="str">
            <v>MAXHUB</v>
          </cell>
          <cell r="D82" t="str">
            <v>MAXHUB Teams Room speakerphone. 360° pickup, Intelligent noise reduction 8W speakers.  Powerful 8W speaker.  Intelligent AI Noise Reduction technology,</v>
          </cell>
          <cell r="E82" t="str">
            <v>Dynamic CCTV</v>
          </cell>
          <cell r="F82" t="str">
            <v>MAXHUB</v>
          </cell>
          <cell r="H82">
            <v>0</v>
          </cell>
          <cell r="I82" t="str">
            <v>Yes</v>
          </cell>
          <cell r="J82" t="str">
            <v>No</v>
          </cell>
          <cell r="L82">
            <v>158</v>
          </cell>
          <cell r="M82">
            <v>228</v>
          </cell>
          <cell r="N82">
            <v>45636</v>
          </cell>
        </row>
        <row r="83">
          <cell r="A83" t="str">
            <v>UC W31</v>
          </cell>
          <cell r="B83" t="str">
            <v>UC W31</v>
          </cell>
          <cell r="C83" t="str">
            <v>MAXHUB</v>
          </cell>
          <cell r="D83" t="str">
            <v>MAXHUB UC W31 MTR USB Camera</v>
          </cell>
          <cell r="E83" t="str">
            <v>Dynamic CCTV</v>
          </cell>
          <cell r="F83" t="str">
            <v>MAXHUB</v>
          </cell>
          <cell r="G83">
            <v>45636</v>
          </cell>
          <cell r="H83">
            <v>0</v>
          </cell>
          <cell r="I83" t="str">
            <v>Yes</v>
          </cell>
          <cell r="J83" t="str">
            <v>No</v>
          </cell>
          <cell r="L83">
            <v>158</v>
          </cell>
          <cell r="M83">
            <v>228</v>
          </cell>
          <cell r="N83">
            <v>45636</v>
          </cell>
        </row>
        <row r="84">
          <cell r="A84" t="str">
            <v>UC W31</v>
          </cell>
          <cell r="B84" t="str">
            <v>UC W31</v>
          </cell>
          <cell r="C84" t="str">
            <v>MAXHUB</v>
          </cell>
          <cell r="D84" t="str">
            <v>MAXHUB Teams Room 4K USB Camera.  12MP sensor with 120° wide angle lens and 5x digital zoom.  Intelligent framing technology</v>
          </cell>
          <cell r="E84" t="str">
            <v>Dynamic CCTV</v>
          </cell>
          <cell r="F84" t="str">
            <v>MAXHUB</v>
          </cell>
          <cell r="H84">
            <v>0</v>
          </cell>
          <cell r="I84" t="str">
            <v>Yes</v>
          </cell>
          <cell r="J84" t="str">
            <v>No</v>
          </cell>
          <cell r="L84">
            <v>158</v>
          </cell>
          <cell r="M84">
            <v>228</v>
          </cell>
          <cell r="N84">
            <v>45636</v>
          </cell>
        </row>
        <row r="85">
          <cell r="A85" t="str">
            <v>WT13M</v>
          </cell>
          <cell r="B85" t="str">
            <v>WT13M</v>
          </cell>
          <cell r="C85" t="str">
            <v>MAXHUB</v>
          </cell>
          <cell r="D85" t="str">
            <v>MAXHUB WT13M Wireless Sharing Dongle</v>
          </cell>
          <cell r="E85" t="str">
            <v>Dynamic CCTV</v>
          </cell>
          <cell r="F85" t="str">
            <v>MAXHUB</v>
          </cell>
          <cell r="G85">
            <v>45636</v>
          </cell>
          <cell r="H85">
            <v>5</v>
          </cell>
          <cell r="I85" t="str">
            <v>Yes</v>
          </cell>
          <cell r="J85" t="str">
            <v>No</v>
          </cell>
          <cell r="L85">
            <v>97</v>
          </cell>
          <cell r="M85">
            <v>125</v>
          </cell>
          <cell r="N85">
            <v>45636</v>
          </cell>
        </row>
        <row r="86">
          <cell r="A86" t="str">
            <v>WT13M</v>
          </cell>
          <cell r="B86" t="str">
            <v>WT13M</v>
          </cell>
          <cell r="C86" t="str">
            <v>MAXHUB</v>
          </cell>
          <cell r="D86" t="str">
            <v xml:space="preserve">MAXHUB USB-C wireless sharing dongle.  Supports wireless BYOD/BYOM.  NFC connect.  </v>
          </cell>
          <cell r="E86" t="str">
            <v>Dynamic CCTV</v>
          </cell>
          <cell r="F86" t="str">
            <v>MAXHUB</v>
          </cell>
          <cell r="H86">
            <v>5</v>
          </cell>
          <cell r="I86" t="str">
            <v>Yes</v>
          </cell>
          <cell r="J86" t="str">
            <v>No</v>
          </cell>
          <cell r="L86">
            <v>97</v>
          </cell>
          <cell r="M86">
            <v>125</v>
          </cell>
          <cell r="N86">
            <v>45636</v>
          </cell>
        </row>
        <row r="87">
          <cell r="A87" t="str">
            <v>XCore Kit USB-C Cable 10</v>
          </cell>
          <cell r="B87" t="str">
            <v>XCore Kit USB-C Cable 10</v>
          </cell>
          <cell r="C87" t="str">
            <v>MAXHUB</v>
          </cell>
          <cell r="D87" t="str">
            <v>MAXHUB 10m USB-C Cable</v>
          </cell>
          <cell r="E87" t="str">
            <v>Dynamic CCTV</v>
          </cell>
          <cell r="F87" t="str">
            <v>MAXHUB</v>
          </cell>
          <cell r="G87">
            <v>45636</v>
          </cell>
          <cell r="H87">
            <v>3</v>
          </cell>
          <cell r="I87" t="str">
            <v>Yes</v>
          </cell>
          <cell r="J87" t="str">
            <v>No</v>
          </cell>
          <cell r="L87">
            <v>77</v>
          </cell>
          <cell r="M87">
            <v>199</v>
          </cell>
          <cell r="N87">
            <v>45636</v>
          </cell>
        </row>
        <row r="88">
          <cell r="A88" t="str">
            <v>WIB1260A</v>
          </cell>
          <cell r="B88" t="str">
            <v>WIB1260A</v>
          </cell>
          <cell r="C88" t="str">
            <v>MAXHUB</v>
          </cell>
          <cell r="D88" t="str">
            <v>Wall Mount for MAXHUB Commercial Display  105"</v>
          </cell>
          <cell r="E88" t="str">
            <v>Dynamic CCTV</v>
          </cell>
          <cell r="F88" t="str">
            <v>MAXHUB</v>
          </cell>
          <cell r="G88">
            <v>45636</v>
          </cell>
          <cell r="H88">
            <v>0</v>
          </cell>
          <cell r="I88" t="str">
            <v>Yes</v>
          </cell>
          <cell r="J88" t="str">
            <v>No</v>
          </cell>
          <cell r="L88">
            <v>49</v>
          </cell>
          <cell r="M88">
            <v>60.000000000000007</v>
          </cell>
          <cell r="N88">
            <v>45636</v>
          </cell>
        </row>
        <row r="89">
          <cell r="A89" t="str">
            <v>WIB1260A</v>
          </cell>
          <cell r="B89" t="str">
            <v>WIB1260A</v>
          </cell>
          <cell r="C89" t="str">
            <v>Maxhub</v>
          </cell>
          <cell r="D89" t="str">
            <v>MAXHUB Wall Mount for MAXHUB Commercial Display  105"</v>
          </cell>
          <cell r="E89" t="str">
            <v>Maxhub</v>
          </cell>
          <cell r="F89" t="str">
            <v>Maxhub</v>
          </cell>
          <cell r="G89">
            <v>46041</v>
          </cell>
          <cell r="H89">
            <v>0</v>
          </cell>
          <cell r="I89" t="str">
            <v>Yes</v>
          </cell>
          <cell r="J89" t="str">
            <v>No</v>
          </cell>
          <cell r="L89">
            <v>49</v>
          </cell>
          <cell r="M89">
            <v>76</v>
          </cell>
        </row>
        <row r="90">
          <cell r="A90" t="str">
            <v>PB02</v>
          </cell>
          <cell r="B90" t="str">
            <v>PB02</v>
          </cell>
          <cell r="C90" t="str">
            <v>MAXHUB</v>
          </cell>
          <cell r="D90" t="str">
            <v>MAXHUB PB02 Pen Holder</v>
          </cell>
          <cell r="E90" t="str">
            <v>Dynamic CCTV</v>
          </cell>
          <cell r="F90" t="str">
            <v>MAXHUB</v>
          </cell>
          <cell r="G90">
            <v>45636</v>
          </cell>
          <cell r="H90">
            <v>0</v>
          </cell>
          <cell r="I90" t="str">
            <v>Yes</v>
          </cell>
          <cell r="J90" t="str">
            <v>No</v>
          </cell>
          <cell r="L90">
            <v>44</v>
          </cell>
          <cell r="M90">
            <v>55</v>
          </cell>
          <cell r="N90">
            <v>45636</v>
          </cell>
        </row>
        <row r="91">
          <cell r="A91" t="str">
            <v>PB02</v>
          </cell>
          <cell r="B91" t="str">
            <v>PB02</v>
          </cell>
          <cell r="C91" t="str">
            <v>MAXHUB</v>
          </cell>
          <cell r="D91" t="str">
            <v>MAXHUB Caddy to hold up to 3 wireless dongles</v>
          </cell>
          <cell r="E91" t="str">
            <v>Dynamic CCTV</v>
          </cell>
          <cell r="F91" t="str">
            <v>MAXHUB</v>
          </cell>
          <cell r="H91">
            <v>0</v>
          </cell>
          <cell r="I91" t="str">
            <v>Yes</v>
          </cell>
          <cell r="J91" t="str">
            <v>No</v>
          </cell>
          <cell r="L91">
            <v>44</v>
          </cell>
          <cell r="M91">
            <v>55</v>
          </cell>
          <cell r="N91">
            <v>45636</v>
          </cell>
        </row>
        <row r="92">
          <cell r="A92" t="str">
            <v>WIB8015B</v>
          </cell>
          <cell r="B92" t="str">
            <v>WIB8015B</v>
          </cell>
          <cell r="C92" t="str">
            <v>MAXHUB</v>
          </cell>
          <cell r="D92" t="str">
            <v>MAXHUB WIB8015B Camera Mount</v>
          </cell>
          <cell r="E92" t="str">
            <v>Dynamic CCTV</v>
          </cell>
          <cell r="F92" t="str">
            <v>MAXHUB</v>
          </cell>
          <cell r="G92">
            <v>45636</v>
          </cell>
          <cell r="H92">
            <v>0</v>
          </cell>
          <cell r="I92" t="str">
            <v>Yes</v>
          </cell>
          <cell r="J92" t="str">
            <v>No</v>
          </cell>
          <cell r="L92">
            <v>44</v>
          </cell>
          <cell r="M92">
            <v>53</v>
          </cell>
          <cell r="N92">
            <v>45636</v>
          </cell>
        </row>
        <row r="93">
          <cell r="A93" t="str">
            <v>WIB9060G</v>
          </cell>
          <cell r="B93" t="str">
            <v>WIB9060G</v>
          </cell>
          <cell r="C93" t="str">
            <v>MAXHUB</v>
          </cell>
          <cell r="D93" t="str">
            <v>MAXHUB WIB9060G Wall Mount</v>
          </cell>
          <cell r="E93" t="str">
            <v>Dynamic CCTV</v>
          </cell>
          <cell r="F93" t="str">
            <v>MAXHUB</v>
          </cell>
          <cell r="G93">
            <v>45636</v>
          </cell>
          <cell r="H93">
            <v>0</v>
          </cell>
          <cell r="I93" t="str">
            <v>Yes</v>
          </cell>
          <cell r="J93" t="str">
            <v>No</v>
          </cell>
          <cell r="K93" t="str">
            <v>Yes</v>
          </cell>
          <cell r="L93">
            <v>0</v>
          </cell>
          <cell r="M93">
            <v>53</v>
          </cell>
          <cell r="N93">
            <v>45636</v>
          </cell>
        </row>
        <row r="94">
          <cell r="A94" t="str">
            <v>WIB9080A</v>
          </cell>
          <cell r="B94" t="str">
            <v>WIB9080A</v>
          </cell>
          <cell r="C94" t="str">
            <v>MAXHUB</v>
          </cell>
          <cell r="D94" t="str">
            <v>Wall Mount for MAXHUB Commercial Display  65"~98"</v>
          </cell>
          <cell r="E94" t="str">
            <v>Dynamic CCTV</v>
          </cell>
          <cell r="F94" t="str">
            <v>MAXHUB</v>
          </cell>
          <cell r="G94">
            <v>45636</v>
          </cell>
          <cell r="H94">
            <v>0</v>
          </cell>
          <cell r="I94" t="str">
            <v>Yes</v>
          </cell>
          <cell r="J94" t="str">
            <v>No</v>
          </cell>
          <cell r="L94">
            <v>44</v>
          </cell>
          <cell r="M94">
            <v>53</v>
          </cell>
          <cell r="N94">
            <v>45636</v>
          </cell>
        </row>
        <row r="95">
          <cell r="A95" t="str">
            <v>TCP30WM</v>
          </cell>
          <cell r="B95" t="str">
            <v>TCP30WM</v>
          </cell>
          <cell r="C95" t="str">
            <v>Maxhub</v>
          </cell>
          <cell r="D95" t="str">
            <v>MAXHUB Wall Mount Bracket for TCP30T/TCP31T/TCP33T/TCP35T/AP30</v>
          </cell>
          <cell r="E95" t="str">
            <v>Maxhub</v>
          </cell>
          <cell r="F95" t="str">
            <v>Maxhub</v>
          </cell>
          <cell r="G95">
            <v>46041</v>
          </cell>
          <cell r="H95">
            <v>0</v>
          </cell>
          <cell r="I95" t="str">
            <v>Yes</v>
          </cell>
          <cell r="J95" t="str">
            <v>No</v>
          </cell>
          <cell r="L95">
            <v>44</v>
          </cell>
          <cell r="M95">
            <v>66</v>
          </cell>
        </row>
        <row r="96">
          <cell r="A96" t="str">
            <v>WIB9080A</v>
          </cell>
          <cell r="B96" t="str">
            <v>WIB9080A</v>
          </cell>
          <cell r="C96" t="str">
            <v>Maxhub</v>
          </cell>
          <cell r="D96" t="str">
            <v>MAXHUB Wall Mount for MAXHUB Commercial Display  65"~98"</v>
          </cell>
          <cell r="E96" t="str">
            <v>Maxhub</v>
          </cell>
          <cell r="F96" t="str">
            <v>Maxhub</v>
          </cell>
          <cell r="G96">
            <v>46041</v>
          </cell>
          <cell r="H96">
            <v>0</v>
          </cell>
          <cell r="I96" t="str">
            <v>Yes</v>
          </cell>
          <cell r="J96" t="str">
            <v>No</v>
          </cell>
          <cell r="L96">
            <v>44</v>
          </cell>
          <cell r="M96">
            <v>66</v>
          </cell>
        </row>
        <row r="97">
          <cell r="A97" t="str">
            <v>SI07B</v>
          </cell>
          <cell r="B97" t="str">
            <v>SI07B</v>
          </cell>
          <cell r="C97" t="str">
            <v>MAXHUB</v>
          </cell>
          <cell r="D97" t="str">
            <v>MAXHUB SI07B Wi-Fi Module</v>
          </cell>
          <cell r="E97" t="str">
            <v>Dynamic CCTV</v>
          </cell>
          <cell r="F97" t="str">
            <v>MAXHUB</v>
          </cell>
          <cell r="G97">
            <v>45636</v>
          </cell>
          <cell r="H97">
            <v>0</v>
          </cell>
          <cell r="I97" t="str">
            <v>No</v>
          </cell>
          <cell r="J97" t="str">
            <v>No</v>
          </cell>
          <cell r="K97" t="str">
            <v>Yes</v>
          </cell>
          <cell r="L97">
            <v>0</v>
          </cell>
          <cell r="M97">
            <v>46</v>
          </cell>
          <cell r="N97">
            <v>45636</v>
          </cell>
        </row>
        <row r="98">
          <cell r="A98" t="str">
            <v>WIB20A</v>
          </cell>
          <cell r="B98" t="str">
            <v>WIB20A</v>
          </cell>
          <cell r="C98" t="str">
            <v>MAXHUB</v>
          </cell>
          <cell r="D98" t="str">
            <v>MAXHUB WIB10A PTZ Camera bracket</v>
          </cell>
          <cell r="E98" t="str">
            <v>Dynamic CCTV</v>
          </cell>
          <cell r="F98" t="str">
            <v>MAXHUB</v>
          </cell>
          <cell r="G98">
            <v>45873</v>
          </cell>
          <cell r="H98">
            <v>0</v>
          </cell>
          <cell r="I98" t="str">
            <v>Yes</v>
          </cell>
          <cell r="J98" t="str">
            <v>No</v>
          </cell>
          <cell r="L98">
            <v>39</v>
          </cell>
          <cell r="M98">
            <v>57</v>
          </cell>
          <cell r="N98">
            <v>45860</v>
          </cell>
        </row>
        <row r="99">
          <cell r="A99" t="str">
            <v>WIB4722A</v>
          </cell>
          <cell r="B99" t="str">
            <v>WIB4722A</v>
          </cell>
          <cell r="C99" t="str">
            <v>MAXHUB</v>
          </cell>
          <cell r="D99" t="str">
            <v>Wall Mount for MAXHUB Commercial Display 43"~55"</v>
          </cell>
          <cell r="E99" t="str">
            <v>Dynamic CCTV</v>
          </cell>
          <cell r="F99" t="str">
            <v>MAXHUB</v>
          </cell>
          <cell r="G99">
            <v>45636</v>
          </cell>
          <cell r="H99">
            <v>0</v>
          </cell>
          <cell r="I99" t="str">
            <v>Yes</v>
          </cell>
          <cell r="J99" t="str">
            <v>No</v>
          </cell>
          <cell r="L99">
            <v>39</v>
          </cell>
          <cell r="M99">
            <v>46</v>
          </cell>
          <cell r="N99">
            <v>45636</v>
          </cell>
        </row>
        <row r="100">
          <cell r="A100" t="str">
            <v>WIB4722A</v>
          </cell>
          <cell r="B100" t="str">
            <v>WIB4722A</v>
          </cell>
          <cell r="C100" t="str">
            <v>Maxhub</v>
          </cell>
          <cell r="D100" t="str">
            <v>MAXHUB Wall Mount for MAXHUB Commercial Display 43"-55"</v>
          </cell>
          <cell r="E100" t="str">
            <v>Maxhub</v>
          </cell>
          <cell r="F100" t="str">
            <v>Maxhub</v>
          </cell>
          <cell r="G100">
            <v>46041</v>
          </cell>
          <cell r="H100">
            <v>0</v>
          </cell>
          <cell r="I100" t="str">
            <v>Yes</v>
          </cell>
          <cell r="J100" t="str">
            <v>No</v>
          </cell>
          <cell r="L100">
            <v>39</v>
          </cell>
          <cell r="M100">
            <v>57</v>
          </cell>
        </row>
        <row r="101">
          <cell r="A101" t="str">
            <v>Pivot (Premium)</v>
          </cell>
          <cell r="B101" t="str">
            <v>Pivot (Premium)</v>
          </cell>
          <cell r="C101" t="str">
            <v>MAXHUB</v>
          </cell>
          <cell r="D101" t="str">
            <v>MAXHUB Pivot (Premium) Device Management System</v>
          </cell>
          <cell r="E101" t="str">
            <v>Dynamic CCTV</v>
          </cell>
          <cell r="F101" t="str">
            <v>MAXHUB</v>
          </cell>
          <cell r="G101">
            <v>45636</v>
          </cell>
          <cell r="H101">
            <v>9999</v>
          </cell>
          <cell r="I101" t="str">
            <v>Yes</v>
          </cell>
          <cell r="J101" t="str">
            <v>Yes</v>
          </cell>
          <cell r="L101">
            <v>28</v>
          </cell>
          <cell r="M101">
            <v>38</v>
          </cell>
          <cell r="N101">
            <v>45636</v>
          </cell>
        </row>
        <row r="102">
          <cell r="A102" t="str">
            <v>WIB01</v>
          </cell>
          <cell r="B102" t="str">
            <v>WIB01</v>
          </cell>
          <cell r="C102" t="str">
            <v>MAXHUB</v>
          </cell>
          <cell r="D102" t="str">
            <v>MAXHUB WIB01 Camera Tripod</v>
          </cell>
          <cell r="E102" t="str">
            <v>Dynamic CCTV</v>
          </cell>
          <cell r="F102" t="str">
            <v>MAXHUB</v>
          </cell>
          <cell r="G102">
            <v>45636</v>
          </cell>
          <cell r="H102">
            <v>0</v>
          </cell>
          <cell r="I102" t="str">
            <v>Yes</v>
          </cell>
          <cell r="J102" t="str">
            <v>No</v>
          </cell>
          <cell r="L102">
            <v>28</v>
          </cell>
          <cell r="M102">
            <v>30.000000000000004</v>
          </cell>
          <cell r="N102">
            <v>45636</v>
          </cell>
        </row>
        <row r="103">
          <cell r="A103" t="str">
            <v>WIB10A</v>
          </cell>
          <cell r="B103" t="str">
            <v>WIB10A</v>
          </cell>
          <cell r="C103" t="str">
            <v>MAXHUB</v>
          </cell>
          <cell r="D103" t="str">
            <v>MAXHUB WIB10A Videobar TV bracket</v>
          </cell>
          <cell r="E103" t="str">
            <v>Dynamic CCTV</v>
          </cell>
          <cell r="F103" t="str">
            <v>MAXHUB</v>
          </cell>
          <cell r="G103">
            <v>45636</v>
          </cell>
          <cell r="H103">
            <v>0</v>
          </cell>
          <cell r="I103" t="str">
            <v>Yes</v>
          </cell>
          <cell r="J103" t="str">
            <v>No</v>
          </cell>
          <cell r="L103">
            <v>28</v>
          </cell>
          <cell r="M103">
            <v>30.000000000000004</v>
          </cell>
          <cell r="N103">
            <v>45636</v>
          </cell>
        </row>
        <row r="104">
          <cell r="A104" t="str">
            <v>SW13F</v>
          </cell>
          <cell r="B104" t="str">
            <v>SW13F</v>
          </cell>
          <cell r="C104" t="str">
            <v>MAXHUB</v>
          </cell>
          <cell r="D104" t="str">
            <v>MAXHUB SW13F Stylus</v>
          </cell>
          <cell r="E104" t="str">
            <v>Dynamic CCTV</v>
          </cell>
          <cell r="F104" t="str">
            <v>MAXHUB</v>
          </cell>
          <cell r="G104">
            <v>45636</v>
          </cell>
          <cell r="H104">
            <v>0</v>
          </cell>
          <cell r="I104" t="str">
            <v>Yes</v>
          </cell>
          <cell r="J104" t="str">
            <v>No</v>
          </cell>
          <cell r="L104">
            <v>22</v>
          </cell>
          <cell r="M104">
            <v>23</v>
          </cell>
          <cell r="N104">
            <v>45636</v>
          </cell>
        </row>
        <row r="105">
          <cell r="A105" t="str">
            <v>SW19</v>
          </cell>
          <cell r="B105" t="str">
            <v>SW19</v>
          </cell>
          <cell r="C105" t="str">
            <v>MAXHUB</v>
          </cell>
          <cell r="D105" t="str">
            <v>MAXHUB SW19 Stylus</v>
          </cell>
          <cell r="E105" t="str">
            <v>Dynamic CCTV</v>
          </cell>
          <cell r="F105" t="str">
            <v>MAXHUB</v>
          </cell>
          <cell r="G105">
            <v>45636</v>
          </cell>
          <cell r="H105">
            <v>0</v>
          </cell>
          <cell r="I105" t="str">
            <v>No</v>
          </cell>
          <cell r="J105" t="str">
            <v>No</v>
          </cell>
          <cell r="K105" t="str">
            <v>Yes</v>
          </cell>
          <cell r="L105">
            <v>0</v>
          </cell>
          <cell r="M105">
            <v>23</v>
          </cell>
          <cell r="N105">
            <v>45636</v>
          </cell>
        </row>
        <row r="106">
          <cell r="A106" t="str">
            <v>A2010</v>
          </cell>
          <cell r="B106" t="str">
            <v>A2010</v>
          </cell>
          <cell r="C106" t="str">
            <v>ActiveFloor</v>
          </cell>
          <cell r="D106" t="str">
            <v>Activefloor Ceiling Lift (Large) - for Activefloors and Sportswalls</v>
          </cell>
          <cell r="E106" t="str">
            <v>Activefloor</v>
          </cell>
          <cell r="F106" t="str">
            <v>Activefloor</v>
          </cell>
          <cell r="H106">
            <v>0</v>
          </cell>
          <cell r="I106" t="str">
            <v>Yes</v>
          </cell>
          <cell r="J106" t="str">
            <v>No</v>
          </cell>
          <cell r="L106">
            <v>2090</v>
          </cell>
          <cell r="M106">
            <v>2200</v>
          </cell>
          <cell r="N106">
            <v>45677</v>
          </cell>
        </row>
        <row r="107">
          <cell r="A107" t="str">
            <v>L1230</v>
          </cell>
          <cell r="B107" t="str">
            <v>L1230</v>
          </cell>
          <cell r="C107" t="str">
            <v>ActiveFloor</v>
          </cell>
          <cell r="D107" t="str">
            <v>Activefloor MyFloor 12 Month Software Subscription - with 3 Year Hardware Warranty</v>
          </cell>
          <cell r="E107" t="str">
            <v>Activefloor</v>
          </cell>
          <cell r="F107" t="str">
            <v>Activefloor</v>
          </cell>
          <cell r="H107">
            <v>9999</v>
          </cell>
          <cell r="I107" t="str">
            <v>Yes</v>
          </cell>
          <cell r="J107" t="str">
            <v>Yes</v>
          </cell>
          <cell r="L107">
            <v>874</v>
          </cell>
          <cell r="M107">
            <v>920</v>
          </cell>
          <cell r="N107">
            <v>45677</v>
          </cell>
        </row>
        <row r="108">
          <cell r="A108" t="str">
            <v>L1231</v>
          </cell>
          <cell r="B108" t="str">
            <v>L1231</v>
          </cell>
          <cell r="C108" t="str">
            <v>ActiveFloor</v>
          </cell>
          <cell r="D108" t="str">
            <v>Activefloor MyFloor 24 Month Software Subscription  - with 3 Year Hardware Warranty</v>
          </cell>
          <cell r="E108" t="str">
            <v>Activefloor</v>
          </cell>
          <cell r="F108" t="str">
            <v>Activefloor</v>
          </cell>
          <cell r="H108">
            <v>9999</v>
          </cell>
          <cell r="I108" t="str">
            <v>Yes</v>
          </cell>
          <cell r="J108" t="str">
            <v>Yes</v>
          </cell>
          <cell r="L108">
            <v>1691</v>
          </cell>
          <cell r="M108">
            <v>1780</v>
          </cell>
          <cell r="N108">
            <v>45677</v>
          </cell>
        </row>
        <row r="109">
          <cell r="A109" t="str">
            <v>L1232</v>
          </cell>
          <cell r="B109" t="str">
            <v>L1232</v>
          </cell>
          <cell r="C109" t="str">
            <v>ActiveFloor</v>
          </cell>
          <cell r="D109" t="str">
            <v>Activefloor MyFloor 36 Month Software Subscription  - with 3 Year Hardware Warranty</v>
          </cell>
          <cell r="E109" t="str">
            <v>Activefloor</v>
          </cell>
          <cell r="F109" t="str">
            <v>Activefloor</v>
          </cell>
          <cell r="H109">
            <v>9999</v>
          </cell>
          <cell r="I109" t="str">
            <v>Yes</v>
          </cell>
          <cell r="J109" t="str">
            <v>Yes</v>
          </cell>
          <cell r="L109">
            <v>2461</v>
          </cell>
          <cell r="M109">
            <v>2590</v>
          </cell>
          <cell r="N109">
            <v>45677</v>
          </cell>
        </row>
        <row r="110">
          <cell r="A110" t="str">
            <v>L1233</v>
          </cell>
          <cell r="B110" t="str">
            <v>L1233</v>
          </cell>
          <cell r="C110" t="str">
            <v>ActiveFloor</v>
          </cell>
          <cell r="D110" t="str">
            <v>Activefloor MyFloor  60 Month Software Subscription - with 5 Year Hardware Warranty</v>
          </cell>
          <cell r="E110" t="str">
            <v>Activefloor</v>
          </cell>
          <cell r="F110" t="str">
            <v>Activefloor</v>
          </cell>
          <cell r="H110">
            <v>9999</v>
          </cell>
          <cell r="I110" t="str">
            <v>Yes</v>
          </cell>
          <cell r="J110" t="str">
            <v>Yes</v>
          </cell>
          <cell r="L110">
            <v>3981</v>
          </cell>
          <cell r="M110">
            <v>4190</v>
          </cell>
          <cell r="N110">
            <v>45677</v>
          </cell>
        </row>
        <row r="111">
          <cell r="A111" t="str">
            <v>L1236</v>
          </cell>
          <cell r="B111" t="str">
            <v>L1236</v>
          </cell>
          <cell r="C111" t="str">
            <v>ActiveFloor</v>
          </cell>
          <cell r="D111" t="str">
            <v>ActiveFloor Subscription Renewal 24 months</v>
          </cell>
          <cell r="E111" t="str">
            <v>Activefloor</v>
          </cell>
          <cell r="F111" t="str">
            <v>Activefloor</v>
          </cell>
          <cell r="H111">
            <v>9999</v>
          </cell>
          <cell r="I111" t="str">
            <v>Yes</v>
          </cell>
          <cell r="J111" t="str">
            <v>Yes</v>
          </cell>
          <cell r="L111">
            <v>874</v>
          </cell>
          <cell r="M111">
            <v>920</v>
          </cell>
          <cell r="N111">
            <v>45677</v>
          </cell>
        </row>
        <row r="112">
          <cell r="A112" t="str">
            <v>L1237</v>
          </cell>
          <cell r="B112" t="str">
            <v>L1237</v>
          </cell>
          <cell r="C112" t="str">
            <v>ActiveFloor</v>
          </cell>
          <cell r="D112" t="str">
            <v>ActiveFloor Subscription Renewal 36 months</v>
          </cell>
          <cell r="E112" t="str">
            <v>Activefloor</v>
          </cell>
          <cell r="F112" t="str">
            <v>Activefloor</v>
          </cell>
          <cell r="H112">
            <v>9999</v>
          </cell>
          <cell r="I112" t="str">
            <v>Yes</v>
          </cell>
          <cell r="J112" t="str">
            <v>Yes</v>
          </cell>
          <cell r="L112">
            <v>1596</v>
          </cell>
          <cell r="M112">
            <v>1680</v>
          </cell>
          <cell r="N112">
            <v>45677</v>
          </cell>
        </row>
        <row r="113">
          <cell r="A113" t="str">
            <v>L1238</v>
          </cell>
          <cell r="B113" t="str">
            <v>L1238</v>
          </cell>
          <cell r="C113" t="str">
            <v>ActiveFloor</v>
          </cell>
          <cell r="D113" t="str">
            <v>ActiveFloor Subscription Renewal 48 months</v>
          </cell>
          <cell r="E113" t="str">
            <v>Activefloor</v>
          </cell>
          <cell r="F113" t="str">
            <v>Activefloor</v>
          </cell>
          <cell r="H113">
            <v>9999</v>
          </cell>
          <cell r="I113" t="str">
            <v>Yes</v>
          </cell>
          <cell r="J113" t="str">
            <v>Yes</v>
          </cell>
          <cell r="L113">
            <v>2461</v>
          </cell>
          <cell r="M113">
            <v>2590</v>
          </cell>
          <cell r="N113">
            <v>45677</v>
          </cell>
        </row>
        <row r="114">
          <cell r="A114" t="str">
            <v>L1239</v>
          </cell>
          <cell r="B114" t="str">
            <v>L1239</v>
          </cell>
          <cell r="C114" t="str">
            <v>ActiveFloor</v>
          </cell>
          <cell r="D114" t="str">
            <v>ActiveFloor Subscription Renewal 60 months</v>
          </cell>
          <cell r="E114" t="str">
            <v>Activefloor</v>
          </cell>
          <cell r="F114" t="str">
            <v>Activefloor</v>
          </cell>
          <cell r="H114">
            <v>9999</v>
          </cell>
          <cell r="I114" t="str">
            <v>No</v>
          </cell>
          <cell r="J114" t="str">
            <v>Yes</v>
          </cell>
          <cell r="L114">
            <v>3183</v>
          </cell>
          <cell r="M114">
            <v>3350</v>
          </cell>
          <cell r="N114">
            <v>45677</v>
          </cell>
        </row>
        <row r="115">
          <cell r="A115" t="str">
            <v>L1250</v>
          </cell>
          <cell r="B115" t="str">
            <v>L1250</v>
          </cell>
          <cell r="C115" t="str">
            <v>ActiveFloor</v>
          </cell>
          <cell r="D115" t="str">
            <v>ActiveFloor Subscription Renewal 12 months</v>
          </cell>
          <cell r="E115" t="str">
            <v>Activefloor</v>
          </cell>
          <cell r="F115" t="str">
            <v>Activefloor</v>
          </cell>
          <cell r="H115">
            <v>9999</v>
          </cell>
          <cell r="I115" t="str">
            <v>Yes</v>
          </cell>
          <cell r="J115" t="str">
            <v>Yes</v>
          </cell>
          <cell r="L115">
            <v>874</v>
          </cell>
          <cell r="M115">
            <v>920</v>
          </cell>
          <cell r="N115">
            <v>45677</v>
          </cell>
        </row>
        <row r="116">
          <cell r="A116" t="str">
            <v>L1280</v>
          </cell>
          <cell r="B116" t="str">
            <v>L1280</v>
          </cell>
          <cell r="C116" t="str">
            <v>ActiveFloor</v>
          </cell>
          <cell r="D116" t="str">
            <v>Activefloor Sportswall 12 Month Software Subscription - with 3 Year Hardware Warranty</v>
          </cell>
          <cell r="E116" t="str">
            <v>Activefloor</v>
          </cell>
          <cell r="F116" t="str">
            <v>Activefloor</v>
          </cell>
          <cell r="H116">
            <v>9999</v>
          </cell>
          <cell r="I116" t="str">
            <v>Yes</v>
          </cell>
          <cell r="J116" t="str">
            <v>Yes</v>
          </cell>
          <cell r="L116">
            <v>874</v>
          </cell>
          <cell r="M116">
            <v>920</v>
          </cell>
          <cell r="N116">
            <v>45677</v>
          </cell>
        </row>
        <row r="117">
          <cell r="A117" t="str">
            <v>L1281</v>
          </cell>
          <cell r="B117" t="str">
            <v>L1281</v>
          </cell>
          <cell r="C117" t="str">
            <v>ActiveFloor</v>
          </cell>
          <cell r="D117" t="str">
            <v>Activefloor Sportswall 24 Month Software Subscription - with 3 Year Hardware Warranty</v>
          </cell>
          <cell r="E117" t="str">
            <v>Activefloor</v>
          </cell>
          <cell r="F117" t="str">
            <v>Activefloor</v>
          </cell>
          <cell r="H117">
            <v>9999</v>
          </cell>
          <cell r="I117" t="str">
            <v>Yes</v>
          </cell>
          <cell r="J117" t="str">
            <v>Yes</v>
          </cell>
          <cell r="L117">
            <v>1691</v>
          </cell>
          <cell r="M117">
            <v>1780</v>
          </cell>
          <cell r="N117">
            <v>45677</v>
          </cell>
        </row>
        <row r="118">
          <cell r="A118" t="str">
            <v>L1282</v>
          </cell>
          <cell r="B118" t="str">
            <v>L1282</v>
          </cell>
          <cell r="C118" t="str">
            <v>ActiveFloor</v>
          </cell>
          <cell r="D118" t="str">
            <v>Activefloor Sportswall 36 Month Software Subscription - with 3 Year Hardware Warranty</v>
          </cell>
          <cell r="E118" t="str">
            <v>Activefloor</v>
          </cell>
          <cell r="F118" t="str">
            <v>Activefloor</v>
          </cell>
          <cell r="H118">
            <v>9999</v>
          </cell>
          <cell r="I118" t="str">
            <v>Yes</v>
          </cell>
          <cell r="J118" t="str">
            <v>Yes</v>
          </cell>
          <cell r="L118">
            <v>2461</v>
          </cell>
          <cell r="M118">
            <v>2590</v>
          </cell>
          <cell r="N118">
            <v>45677</v>
          </cell>
        </row>
        <row r="119">
          <cell r="A119" t="str">
            <v>A2020</v>
          </cell>
          <cell r="B119" t="str">
            <v>A2020</v>
          </cell>
          <cell r="C119" t="str">
            <v>ActiveFloor</v>
          </cell>
          <cell r="D119" t="str">
            <v>ActiveFloor Vinylfloor - Normal 2 x 3.2 meter</v>
          </cell>
          <cell r="E119" t="str">
            <v>Activefloor</v>
          </cell>
          <cell r="F119" t="str">
            <v>Activefloor</v>
          </cell>
          <cell r="H119">
            <v>4</v>
          </cell>
          <cell r="I119" t="str">
            <v>No</v>
          </cell>
          <cell r="J119" t="str">
            <v>No</v>
          </cell>
          <cell r="L119">
            <v>0</v>
          </cell>
          <cell r="M119">
            <v>0</v>
          </cell>
          <cell r="N119">
            <v>45677</v>
          </cell>
        </row>
        <row r="120">
          <cell r="A120" t="str">
            <v>A1025</v>
          </cell>
          <cell r="B120" t="str">
            <v>A1025</v>
          </cell>
          <cell r="C120" t="str">
            <v>ActiveFloor</v>
          </cell>
          <cell r="D120" t="str">
            <v>ActiveFloor ONE</v>
          </cell>
          <cell r="E120" t="str">
            <v>Activefloor</v>
          </cell>
          <cell r="F120" t="str">
            <v>Activefloor</v>
          </cell>
          <cell r="H120">
            <v>1</v>
          </cell>
          <cell r="I120" t="str">
            <v>Yes</v>
          </cell>
          <cell r="J120" t="str">
            <v>No</v>
          </cell>
          <cell r="L120">
            <v>3221</v>
          </cell>
          <cell r="M120">
            <v>3390</v>
          </cell>
          <cell r="N120">
            <v>45677</v>
          </cell>
        </row>
        <row r="121">
          <cell r="A121" t="str">
            <v>A1041</v>
          </cell>
          <cell r="B121" t="str">
            <v>A1041</v>
          </cell>
          <cell r="C121" t="str">
            <v>ActiveFloor</v>
          </cell>
          <cell r="D121" t="str">
            <v>Activefloor Max3</v>
          </cell>
          <cell r="E121" t="str">
            <v>Activefloor</v>
          </cell>
          <cell r="F121" t="str">
            <v>Activefloor</v>
          </cell>
          <cell r="H121">
            <v>0</v>
          </cell>
          <cell r="I121" t="str">
            <v>Yes</v>
          </cell>
          <cell r="J121" t="str">
            <v>No</v>
          </cell>
          <cell r="L121">
            <v>7315</v>
          </cell>
          <cell r="M121">
            <v>7700</v>
          </cell>
          <cell r="N121">
            <v>45677</v>
          </cell>
        </row>
        <row r="122">
          <cell r="A122" t="str">
            <v>A1046</v>
          </cell>
          <cell r="B122" t="str">
            <v>A1046</v>
          </cell>
          <cell r="C122" t="str">
            <v>ActiveFloor</v>
          </cell>
          <cell r="D122" t="str">
            <v>ActiveFloor Mobile MAX3</v>
          </cell>
          <cell r="E122" t="str">
            <v>Activefloor</v>
          </cell>
          <cell r="F122" t="str">
            <v>Activefloor</v>
          </cell>
          <cell r="H122">
            <v>1</v>
          </cell>
          <cell r="I122" t="str">
            <v>Yes</v>
          </cell>
          <cell r="J122" t="str">
            <v>No</v>
          </cell>
          <cell r="L122">
            <v>6099</v>
          </cell>
          <cell r="M122">
            <v>6420</v>
          </cell>
          <cell r="N122">
            <v>45677</v>
          </cell>
        </row>
        <row r="123">
          <cell r="A123" t="str">
            <v>A1026</v>
          </cell>
          <cell r="B123" t="str">
            <v>A1026</v>
          </cell>
          <cell r="C123" t="str">
            <v>ActiveFloor</v>
          </cell>
          <cell r="D123" t="str">
            <v>ActiveFloor ONE3</v>
          </cell>
          <cell r="E123" t="str">
            <v>Activefloor</v>
          </cell>
          <cell r="F123" t="str">
            <v>Activefloor</v>
          </cell>
          <cell r="H123">
            <v>0</v>
          </cell>
          <cell r="I123" t="str">
            <v>Yes</v>
          </cell>
          <cell r="J123" t="str">
            <v>No</v>
          </cell>
          <cell r="L123">
            <v>3221</v>
          </cell>
          <cell r="M123">
            <v>3390</v>
          </cell>
          <cell r="N123">
            <v>45677</v>
          </cell>
        </row>
        <row r="124">
          <cell r="A124" t="str">
            <v>A1032</v>
          </cell>
          <cell r="B124" t="str">
            <v>A1032</v>
          </cell>
          <cell r="C124" t="str">
            <v>ActiveFloor</v>
          </cell>
          <cell r="D124" t="str">
            <v>ActiveFLoor PRO3</v>
          </cell>
          <cell r="E124" t="str">
            <v>Activefloor</v>
          </cell>
          <cell r="F124" t="str">
            <v>Activefloor</v>
          </cell>
          <cell r="H124">
            <v>0</v>
          </cell>
          <cell r="I124" t="str">
            <v>Yes</v>
          </cell>
          <cell r="J124" t="str">
            <v>No</v>
          </cell>
          <cell r="L124">
            <v>5605</v>
          </cell>
          <cell r="M124">
            <v>5900</v>
          </cell>
          <cell r="N124">
            <v>45677</v>
          </cell>
        </row>
        <row r="125">
          <cell r="A125" t="str">
            <v>A1043</v>
          </cell>
          <cell r="B125" t="str">
            <v>A1043</v>
          </cell>
          <cell r="C125" t="str">
            <v>ActiveFloor</v>
          </cell>
          <cell r="D125" t="str">
            <v>ActiveFloor MAX3 Premium</v>
          </cell>
          <cell r="E125" t="str">
            <v>Activefloor</v>
          </cell>
          <cell r="F125" t="str">
            <v>Activefloor</v>
          </cell>
          <cell r="H125">
            <v>0</v>
          </cell>
          <cell r="I125" t="str">
            <v>Yes</v>
          </cell>
          <cell r="J125" t="str">
            <v>No</v>
          </cell>
          <cell r="L125">
            <v>7695</v>
          </cell>
          <cell r="M125">
            <v>8100</v>
          </cell>
          <cell r="N125">
            <v>45677</v>
          </cell>
        </row>
        <row r="126">
          <cell r="A126" t="str">
            <v>A1052</v>
          </cell>
          <cell r="B126" t="str">
            <v>A1052</v>
          </cell>
          <cell r="C126" t="str">
            <v>ActiveFloor</v>
          </cell>
          <cell r="D126" t="str">
            <v>ActiveFloor SportsWall MAX3</v>
          </cell>
          <cell r="E126" t="str">
            <v>Activefloor</v>
          </cell>
          <cell r="F126" t="str">
            <v>Activefloor</v>
          </cell>
          <cell r="H126">
            <v>0</v>
          </cell>
          <cell r="I126" t="str">
            <v>Yes</v>
          </cell>
          <cell r="J126" t="str">
            <v>No</v>
          </cell>
          <cell r="K126" t="str">
            <v>Yes</v>
          </cell>
          <cell r="L126">
            <v>8379</v>
          </cell>
          <cell r="M126">
            <v>8820</v>
          </cell>
          <cell r="N126">
            <v>45677</v>
          </cell>
        </row>
        <row r="127">
          <cell r="A127" t="str">
            <v>A1053</v>
          </cell>
          <cell r="B127" t="str">
            <v>A1053</v>
          </cell>
          <cell r="C127" t="str">
            <v>ActiveFloor</v>
          </cell>
          <cell r="D127" t="str">
            <v>ActiveFloor SportsWall MAX3 Premium</v>
          </cell>
          <cell r="E127" t="str">
            <v>Activefloor</v>
          </cell>
          <cell r="F127" t="str">
            <v>Activefloor</v>
          </cell>
          <cell r="H127">
            <v>0</v>
          </cell>
          <cell r="I127" t="str">
            <v>Yes</v>
          </cell>
          <cell r="J127" t="str">
            <v>No</v>
          </cell>
          <cell r="L127">
            <v>9880</v>
          </cell>
          <cell r="M127">
            <v>10400</v>
          </cell>
          <cell r="N127">
            <v>45677</v>
          </cell>
        </row>
        <row r="128">
          <cell r="A128" t="str">
            <v>A1054</v>
          </cell>
          <cell r="B128" t="str">
            <v>A1054</v>
          </cell>
          <cell r="C128" t="str">
            <v>ActiveFloor</v>
          </cell>
          <cell r="D128" t="str">
            <v>ActiveFloor SportsWall GIGA DUAL Premium</v>
          </cell>
          <cell r="E128" t="str">
            <v>Activefloor</v>
          </cell>
          <cell r="F128" t="str">
            <v>Activefloor</v>
          </cell>
          <cell r="H128">
            <v>0</v>
          </cell>
          <cell r="I128" t="str">
            <v>Yes</v>
          </cell>
          <cell r="J128" t="str">
            <v>No</v>
          </cell>
          <cell r="L128">
            <v>14934</v>
          </cell>
          <cell r="M128">
            <v>15720</v>
          </cell>
          <cell r="N128">
            <v>45677</v>
          </cell>
        </row>
        <row r="129">
          <cell r="A129" t="str">
            <v>A1056</v>
          </cell>
          <cell r="B129" t="str">
            <v>A1056</v>
          </cell>
          <cell r="C129" t="str">
            <v>ActiveFloor</v>
          </cell>
          <cell r="D129" t="str">
            <v>ActiveFloor Sportswall Mobile</v>
          </cell>
          <cell r="E129" t="str">
            <v>Activefloor</v>
          </cell>
          <cell r="F129" t="str">
            <v>Activefloor</v>
          </cell>
          <cell r="H129">
            <v>0</v>
          </cell>
          <cell r="I129" t="str">
            <v>Yes</v>
          </cell>
          <cell r="J129" t="str">
            <v>No</v>
          </cell>
          <cell r="K129" t="str">
            <v>Yes</v>
          </cell>
          <cell r="L129">
            <v>5890</v>
          </cell>
          <cell r="M129">
            <v>6200</v>
          </cell>
          <cell r="N129">
            <v>45677</v>
          </cell>
        </row>
        <row r="130">
          <cell r="A130" t="str">
            <v>A1057</v>
          </cell>
          <cell r="B130" t="str">
            <v>A1057</v>
          </cell>
          <cell r="C130" t="str">
            <v>ActiveFloor</v>
          </cell>
          <cell r="D130" t="str">
            <v>ActiveFloor Sportswall Mobile MAX3</v>
          </cell>
          <cell r="E130" t="str">
            <v>Activefloor</v>
          </cell>
          <cell r="F130" t="str">
            <v>Activefloor</v>
          </cell>
          <cell r="H130">
            <v>0</v>
          </cell>
          <cell r="I130" t="str">
            <v>Yes</v>
          </cell>
          <cell r="J130" t="str">
            <v>No</v>
          </cell>
          <cell r="L130">
            <v>6099</v>
          </cell>
          <cell r="M130">
            <v>6420</v>
          </cell>
          <cell r="N130">
            <v>45677</v>
          </cell>
        </row>
        <row r="131">
          <cell r="A131" t="str">
            <v>A1060</v>
          </cell>
          <cell r="B131" t="str">
            <v>A1060</v>
          </cell>
          <cell r="C131" t="str">
            <v>ActiveFloor</v>
          </cell>
          <cell r="D131" t="str">
            <v>ActiveFloorSportsWall ActiveFloor Gym Light</v>
          </cell>
          <cell r="E131" t="str">
            <v>Activefloor</v>
          </cell>
          <cell r="F131" t="str">
            <v>Activefloor</v>
          </cell>
          <cell r="H131">
            <v>0</v>
          </cell>
          <cell r="I131" t="str">
            <v>Yes</v>
          </cell>
          <cell r="J131" t="str">
            <v>No</v>
          </cell>
          <cell r="L131">
            <v>8303</v>
          </cell>
          <cell r="M131">
            <v>8740</v>
          </cell>
          <cell r="N131">
            <v>45677</v>
          </cell>
        </row>
        <row r="132">
          <cell r="A132" t="str">
            <v>A1071</v>
          </cell>
          <cell r="B132" t="str">
            <v>A1071</v>
          </cell>
          <cell r="C132" t="str">
            <v>ActiveFloor</v>
          </cell>
          <cell r="D132" t="str">
            <v>ActiveFloor Pro3 Mirror Flat</v>
          </cell>
          <cell r="E132" t="str">
            <v>Activefloor</v>
          </cell>
          <cell r="F132" t="str">
            <v>Activefloor</v>
          </cell>
          <cell r="H132">
            <v>0</v>
          </cell>
          <cell r="I132" t="str">
            <v>Yes</v>
          </cell>
          <cell r="J132" t="str">
            <v>No</v>
          </cell>
          <cell r="L132">
            <v>6555</v>
          </cell>
          <cell r="M132">
            <v>6900</v>
          </cell>
          <cell r="N132">
            <v>45677</v>
          </cell>
        </row>
        <row r="133">
          <cell r="A133" t="str">
            <v>A1072</v>
          </cell>
          <cell r="B133" t="str">
            <v>A1072</v>
          </cell>
          <cell r="C133" t="str">
            <v>ActiveFloor</v>
          </cell>
          <cell r="D133" t="str">
            <v>ActiveFloor FLAT MAX3 - Mirror BASED</v>
          </cell>
          <cell r="E133" t="str">
            <v>Activefloor</v>
          </cell>
          <cell r="F133" t="str">
            <v>Activefloor</v>
          </cell>
          <cell r="H133">
            <v>0</v>
          </cell>
          <cell r="I133" t="str">
            <v>Yes</v>
          </cell>
          <cell r="J133" t="str">
            <v>No</v>
          </cell>
          <cell r="L133">
            <v>8094</v>
          </cell>
          <cell r="M133">
            <v>8520</v>
          </cell>
          <cell r="N133">
            <v>45677</v>
          </cell>
        </row>
        <row r="134">
          <cell r="A134" t="str">
            <v>A2007</v>
          </cell>
          <cell r="B134" t="str">
            <v>A2007</v>
          </cell>
          <cell r="C134" t="str">
            <v>ActiveFloor</v>
          </cell>
          <cell r="D134" t="str">
            <v>ActiveFloor Sportswall Mobile Single Truss Kit (for Demo / Mobile Use)</v>
          </cell>
          <cell r="E134" t="str">
            <v>Activefloor</v>
          </cell>
          <cell r="F134" t="str">
            <v>Activefloor</v>
          </cell>
          <cell r="H134">
            <v>0</v>
          </cell>
          <cell r="I134" t="str">
            <v>No</v>
          </cell>
          <cell r="J134" t="str">
            <v>No</v>
          </cell>
          <cell r="L134">
            <v>1900</v>
          </cell>
          <cell r="M134">
            <v>2000</v>
          </cell>
          <cell r="N134">
            <v>45677</v>
          </cell>
        </row>
        <row r="135">
          <cell r="A135" t="str">
            <v>A2010</v>
          </cell>
          <cell r="B135" t="str">
            <v>A2010</v>
          </cell>
          <cell r="C135" t="str">
            <v>ActiveFloor</v>
          </cell>
          <cell r="D135" t="str">
            <v>ActiveFloor Ceiling Lift (Large) - for Activefloors and Sportswalls</v>
          </cell>
          <cell r="E135" t="str">
            <v>Activefloor</v>
          </cell>
          <cell r="F135" t="str">
            <v>Activefloor</v>
          </cell>
          <cell r="H135">
            <v>0</v>
          </cell>
          <cell r="I135" t="str">
            <v>No</v>
          </cell>
          <cell r="J135" t="str">
            <v>No</v>
          </cell>
          <cell r="L135">
            <v>2090</v>
          </cell>
          <cell r="M135">
            <v>2200</v>
          </cell>
          <cell r="N135">
            <v>45677</v>
          </cell>
        </row>
        <row r="136">
          <cell r="A136" t="str">
            <v>A2025</v>
          </cell>
          <cell r="B136" t="str">
            <v>A2025</v>
          </cell>
          <cell r="C136" t="str">
            <v>ActiveFloor</v>
          </cell>
          <cell r="D136" t="str">
            <v>ActiveFloor Vinylfloor - Large 2,50 x 4.00 meter</v>
          </cell>
          <cell r="E136" t="str">
            <v>Activefloor</v>
          </cell>
          <cell r="F136" t="str">
            <v>Activefloor</v>
          </cell>
          <cell r="H136">
            <v>0</v>
          </cell>
          <cell r="I136" t="str">
            <v>No</v>
          </cell>
          <cell r="J136" t="str">
            <v>No</v>
          </cell>
          <cell r="L136">
            <v>0</v>
          </cell>
          <cell r="M136">
            <v>0</v>
          </cell>
          <cell r="N136">
            <v>45677</v>
          </cell>
        </row>
        <row r="137">
          <cell r="A137" t="str">
            <v>A2030</v>
          </cell>
          <cell r="B137" t="str">
            <v>A2030</v>
          </cell>
          <cell r="C137" t="str">
            <v>ActiveFloor</v>
          </cell>
          <cell r="D137" t="str">
            <v>ActiveFloor Vinylfloor - X-Large 3.00 x 4.80 meter</v>
          </cell>
          <cell r="E137" t="str">
            <v>Activefloor</v>
          </cell>
          <cell r="F137" t="str">
            <v>Activefloor</v>
          </cell>
          <cell r="H137">
            <v>0</v>
          </cell>
          <cell r="I137" t="str">
            <v>No</v>
          </cell>
          <cell r="J137" t="str">
            <v>No</v>
          </cell>
          <cell r="L137">
            <v>0</v>
          </cell>
          <cell r="M137">
            <v>0</v>
          </cell>
          <cell r="N137">
            <v>45677</v>
          </cell>
        </row>
        <row r="138">
          <cell r="A138" t="str">
            <v>A1045</v>
          </cell>
          <cell r="B138" t="str">
            <v>A1045</v>
          </cell>
          <cell r="C138" t="str">
            <v>ActiveFloor</v>
          </cell>
          <cell r="D138" t="str">
            <v>ActiveFloor MobileMAX Original</v>
          </cell>
          <cell r="E138" t="str">
            <v>Activefloor</v>
          </cell>
          <cell r="F138" t="str">
            <v>Activefloor</v>
          </cell>
          <cell r="H138">
            <v>0</v>
          </cell>
          <cell r="I138" t="str">
            <v>Yes</v>
          </cell>
          <cell r="J138" t="str">
            <v>No</v>
          </cell>
          <cell r="K138" t="str">
            <v>Yes</v>
          </cell>
          <cell r="L138">
            <v>5890</v>
          </cell>
          <cell r="M138">
            <v>6200</v>
          </cell>
          <cell r="N138">
            <v>45677</v>
          </cell>
        </row>
        <row r="139">
          <cell r="A139" t="str">
            <v>A1051</v>
          </cell>
          <cell r="B139" t="str">
            <v>A1051</v>
          </cell>
          <cell r="C139" t="str">
            <v>ActiveFloor</v>
          </cell>
          <cell r="D139" t="str">
            <v>SportsWall PRO3</v>
          </cell>
          <cell r="E139" t="str">
            <v>Activefloor</v>
          </cell>
          <cell r="F139" t="str">
            <v>Activefloor</v>
          </cell>
          <cell r="H139">
            <v>0</v>
          </cell>
          <cell r="I139" t="str">
            <v>Yes</v>
          </cell>
          <cell r="J139" t="str">
            <v>No</v>
          </cell>
          <cell r="L139">
            <v>6840</v>
          </cell>
          <cell r="M139">
            <v>7200</v>
          </cell>
          <cell r="N139">
            <v>45677</v>
          </cell>
        </row>
        <row r="140">
          <cell r="A140" t="str">
            <v>AS-BUNDLE-3YR</v>
          </cell>
          <cell r="B140" t="str">
            <v>AS-BUNDLE-3YR</v>
          </cell>
          <cell r="C140" t="str">
            <v>Ascentae</v>
          </cell>
          <cell r="D140" t="str">
            <v>Ascentae Meeting Room Bundle 3 Year Warranty</v>
          </cell>
          <cell r="E140" t="str">
            <v>Ascentae</v>
          </cell>
          <cell r="H140">
            <v>9999</v>
          </cell>
          <cell r="I140" t="str">
            <v>No</v>
          </cell>
          <cell r="J140" t="str">
            <v>Yes</v>
          </cell>
          <cell r="L140">
            <v>300</v>
          </cell>
          <cell r="M140">
            <v>375</v>
          </cell>
        </row>
        <row r="141">
          <cell r="A141" t="str">
            <v>AS-COMM-BADGE</v>
          </cell>
          <cell r="B141" t="str">
            <v>AS-COMM-BADGE</v>
          </cell>
          <cell r="C141" t="str">
            <v>Ascentae</v>
          </cell>
          <cell r="D141" t="str">
            <v>Provision of badge pricing on GoBright visitor management.</v>
          </cell>
          <cell r="E141" t="str">
            <v>Ascentae</v>
          </cell>
          <cell r="F141" t="str">
            <v>GoBright</v>
          </cell>
          <cell r="H141">
            <v>9999</v>
          </cell>
          <cell r="I141" t="str">
            <v>No</v>
          </cell>
          <cell r="J141" t="str">
            <v>Yes</v>
          </cell>
          <cell r="L141">
            <v>0</v>
          </cell>
        </row>
        <row r="142">
          <cell r="A142" t="str">
            <v>AS-COMM-LICENCE100</v>
          </cell>
          <cell r="B142" t="str">
            <v>AS-COMM-LICENCE100</v>
          </cell>
          <cell r="C142" t="str">
            <v>Ascentae</v>
          </cell>
          <cell r="D142" t="str">
            <v>Configuration of desks/rooms/car parking - up to 100 licences (price per licence)</v>
          </cell>
          <cell r="E142" t="str">
            <v>Ascentae</v>
          </cell>
          <cell r="F142" t="str">
            <v>GoBright</v>
          </cell>
          <cell r="H142">
            <v>9999</v>
          </cell>
          <cell r="I142" t="str">
            <v>No</v>
          </cell>
          <cell r="J142" t="str">
            <v>Yes</v>
          </cell>
          <cell r="L142">
            <v>0</v>
          </cell>
        </row>
        <row r="143">
          <cell r="A143" t="str">
            <v>AS-COMM-LICENCE25</v>
          </cell>
          <cell r="B143" t="str">
            <v>AS-COMM-LICENCE25</v>
          </cell>
          <cell r="C143" t="str">
            <v>Ascentae</v>
          </cell>
          <cell r="D143" t="str">
            <v>Configuration of desks/rooms/car parking - up to 25 licences (price per licence)</v>
          </cell>
          <cell r="E143" t="str">
            <v>Ascentae</v>
          </cell>
          <cell r="F143" t="str">
            <v>GoBright</v>
          </cell>
          <cell r="H143">
            <v>9999</v>
          </cell>
          <cell r="I143" t="str">
            <v>No</v>
          </cell>
          <cell r="J143" t="str">
            <v>Yes</v>
          </cell>
          <cell r="L143">
            <v>0</v>
          </cell>
        </row>
        <row r="144">
          <cell r="A144" t="str">
            <v>AS-COMM-LICENCE250</v>
          </cell>
          <cell r="B144" t="str">
            <v>AS-COMM-LICENCE250</v>
          </cell>
          <cell r="C144" t="str">
            <v>Ascentae</v>
          </cell>
          <cell r="D144" t="str">
            <v>Configuration of desks/rooms/car parking - up to 250 licences (price per licence)</v>
          </cell>
          <cell r="E144" t="str">
            <v>Ascentae</v>
          </cell>
          <cell r="F144" t="str">
            <v>GoBright</v>
          </cell>
          <cell r="H144">
            <v>9999</v>
          </cell>
          <cell r="I144" t="str">
            <v>No</v>
          </cell>
          <cell r="J144" t="str">
            <v>Yes</v>
          </cell>
          <cell r="L144">
            <v>0</v>
          </cell>
        </row>
        <row r="145">
          <cell r="A145" t="str">
            <v>AS-COMM-LICENCE500</v>
          </cell>
          <cell r="B145" t="str">
            <v>AS-COMM-LICENCE500</v>
          </cell>
          <cell r="C145" t="str">
            <v>Ascentae</v>
          </cell>
          <cell r="D145" t="str">
            <v>Configuration of desks/rooms/car parking - up to 500 licences (price per licence)</v>
          </cell>
          <cell r="E145" t="str">
            <v>Ascentae</v>
          </cell>
          <cell r="F145" t="str">
            <v>GoBright</v>
          </cell>
          <cell r="H145">
            <v>9999</v>
          </cell>
          <cell r="I145" t="str">
            <v>No</v>
          </cell>
          <cell r="J145" t="str">
            <v>Yes</v>
          </cell>
          <cell r="L145">
            <v>0</v>
          </cell>
        </row>
        <row r="146">
          <cell r="A146" t="str">
            <v>AS-COMM-MAPDRAW</v>
          </cell>
          <cell r="B146" t="str">
            <v>AS-COMM-MAPDRAW</v>
          </cell>
          <cell r="C146" t="str">
            <v>Ascentae</v>
          </cell>
          <cell r="D146" t="str">
            <v>Go Bright map creation (per floor / zone)  See service description for details</v>
          </cell>
          <cell r="E146" t="str">
            <v>Ascentae</v>
          </cell>
          <cell r="F146" t="str">
            <v>GoBright</v>
          </cell>
          <cell r="H146">
            <v>9999</v>
          </cell>
          <cell r="I146" t="str">
            <v>No</v>
          </cell>
          <cell r="J146" t="str">
            <v>Yes</v>
          </cell>
          <cell r="L146">
            <v>0</v>
          </cell>
        </row>
        <row r="147">
          <cell r="A147" t="str">
            <v>AS-COMM-MAPDRAW3D</v>
          </cell>
          <cell r="B147" t="str">
            <v>AS-COMM-MAPDRAW3D</v>
          </cell>
          <cell r="C147" t="str">
            <v>Ascentae</v>
          </cell>
          <cell r="D147" t="str">
            <v>Go Bright map creation Premium 3D (per floor / zone)  See service description for details</v>
          </cell>
          <cell r="E147" t="str">
            <v>Ascentae</v>
          </cell>
          <cell r="F147" t="str">
            <v>GoBright</v>
          </cell>
          <cell r="H147">
            <v>9999</v>
          </cell>
          <cell r="I147" t="str">
            <v>No</v>
          </cell>
          <cell r="J147" t="str">
            <v>Yes</v>
          </cell>
          <cell r="L147">
            <v>0</v>
          </cell>
        </row>
        <row r="148">
          <cell r="A148" t="str">
            <v>AS-COMM-MAPLICENCE</v>
          </cell>
          <cell r="B148" t="str">
            <v>AS-COMM-MAPLICENCE</v>
          </cell>
          <cell r="C148" t="str">
            <v>Ascentae</v>
          </cell>
          <cell r="D148" t="str">
            <v>Go Bright map drawing per desk/room.</v>
          </cell>
          <cell r="E148" t="str">
            <v>Ascentae</v>
          </cell>
          <cell r="F148" t="str">
            <v>GoBright</v>
          </cell>
          <cell r="H148">
            <v>9999</v>
          </cell>
          <cell r="I148" t="str">
            <v>No</v>
          </cell>
          <cell r="J148" t="str">
            <v>Yes</v>
          </cell>
          <cell r="L148">
            <v>0</v>
          </cell>
        </row>
        <row r="149">
          <cell r="A149" t="str">
            <v>AS-COMM-PLATFORM-ADV</v>
          </cell>
          <cell r="B149" t="str">
            <v>AS-COMM-PLATFORM-ADV</v>
          </cell>
          <cell r="C149" t="str">
            <v>Ascentae</v>
          </cell>
          <cell r="D149" t="str">
            <v>Additional room/user/desk profile config.  Price per additional profile</v>
          </cell>
          <cell r="E149" t="str">
            <v>Ascentae</v>
          </cell>
          <cell r="F149" t="str">
            <v>GoBright</v>
          </cell>
          <cell r="H149">
            <v>9999</v>
          </cell>
          <cell r="I149" t="str">
            <v>No</v>
          </cell>
          <cell r="J149" t="str">
            <v>Yes</v>
          </cell>
          <cell r="L149">
            <v>0</v>
          </cell>
        </row>
        <row r="150">
          <cell r="A150" t="str">
            <v>AS-COMM-PLATFORM-BASIC</v>
          </cell>
          <cell r="B150" t="str">
            <v>AS-COMM-PLATFORM-BASIC</v>
          </cell>
          <cell r="C150" t="str">
            <v>Ascentae</v>
          </cell>
          <cell r="D150" t="str">
            <v>Standard Commission / configuration of GoBright platform.  Licence commissioning not included.</v>
          </cell>
          <cell r="E150" t="str">
            <v>Ascentae</v>
          </cell>
          <cell r="F150" t="str">
            <v>GoBright</v>
          </cell>
          <cell r="H150">
            <v>9999</v>
          </cell>
          <cell r="I150" t="str">
            <v>No</v>
          </cell>
          <cell r="J150" t="str">
            <v>Yes</v>
          </cell>
          <cell r="L150">
            <v>0</v>
          </cell>
        </row>
        <row r="151">
          <cell r="A151" t="str">
            <v>AS-COMM-PROJMAN</v>
          </cell>
          <cell r="B151" t="str">
            <v>AS-COMM-PROJMAN</v>
          </cell>
          <cell r="C151" t="str">
            <v>Ascentae</v>
          </cell>
          <cell r="D151" t="str">
            <v>Project Management charge for GoBright deployments.  Mandatory for all GoBright commissioning projects</v>
          </cell>
          <cell r="E151" t="str">
            <v>Ascentae</v>
          </cell>
          <cell r="F151" t="str">
            <v>GoBright</v>
          </cell>
          <cell r="H151">
            <v>9999</v>
          </cell>
          <cell r="I151" t="str">
            <v>No</v>
          </cell>
          <cell r="J151" t="str">
            <v>Yes</v>
          </cell>
          <cell r="L151">
            <v>0</v>
          </cell>
        </row>
        <row r="152">
          <cell r="A152" t="str">
            <v>AS-COMM-SERVICE</v>
          </cell>
          <cell r="B152" t="str">
            <v>AS-COMM-SERVICE</v>
          </cell>
          <cell r="C152" t="str">
            <v>Ascentae</v>
          </cell>
          <cell r="D152" t="str">
            <v>Provision of 3rd party services (e.g. catering) onto GoBright platform.  Includes provision of up to 2 Service Providers and maximum of 20 catalogue items</v>
          </cell>
          <cell r="E152" t="str">
            <v>Ascentae</v>
          </cell>
          <cell r="F152" t="str">
            <v>GoBright</v>
          </cell>
          <cell r="H152">
            <v>9999</v>
          </cell>
          <cell r="I152" t="str">
            <v>No</v>
          </cell>
          <cell r="J152" t="str">
            <v>Yes</v>
          </cell>
          <cell r="L152">
            <v>0</v>
          </cell>
        </row>
        <row r="153">
          <cell r="A153" t="str">
            <v>AS-COMM-VIEW</v>
          </cell>
          <cell r="B153" t="str">
            <v>AS-COMM-VIEW</v>
          </cell>
          <cell r="C153" t="str">
            <v>Ascentae</v>
          </cell>
          <cell r="D153" t="str">
            <v>Provision of GoBright View digital signage - includes basic setup and initial content (max 5 pages)</v>
          </cell>
          <cell r="E153" t="str">
            <v>Ascentae</v>
          </cell>
          <cell r="F153" t="str">
            <v>GoBright</v>
          </cell>
          <cell r="H153">
            <v>9999</v>
          </cell>
          <cell r="I153" t="str">
            <v>No</v>
          </cell>
          <cell r="J153" t="str">
            <v>Yes</v>
          </cell>
          <cell r="L153">
            <v>0</v>
          </cell>
        </row>
        <row r="154">
          <cell r="A154" t="str">
            <v>AS-COMM-VISITOR</v>
          </cell>
          <cell r="B154" t="str">
            <v>AS-COMM-VISITOR</v>
          </cell>
          <cell r="C154" t="str">
            <v>Ascentae</v>
          </cell>
          <cell r="D154" t="str">
            <v>Provision of visitor management on GoBright portal.  Includes configuration of 2 visitor profiles.  Excludes configuration of badge printing</v>
          </cell>
          <cell r="E154" t="str">
            <v>Ascentae</v>
          </cell>
          <cell r="F154" t="str">
            <v>GoBright</v>
          </cell>
          <cell r="H154">
            <v>9999</v>
          </cell>
          <cell r="I154" t="str">
            <v>No</v>
          </cell>
          <cell r="J154" t="str">
            <v>Yes</v>
          </cell>
          <cell r="L154">
            <v>0</v>
          </cell>
        </row>
        <row r="155">
          <cell r="A155" t="str">
            <v>AS-GBPortal-1500</v>
          </cell>
          <cell r="B155" t="str">
            <v>AS-GBPortal-1500</v>
          </cell>
          <cell r="C155" t="str">
            <v>Ascentae</v>
          </cell>
          <cell r="D155" t="str">
            <v>Ascentae GoBright Maintenance Service 1yr, up to 1500 licences.  Includes all mods, changes, deletions on GB Portal plus access to GoBright admin support</v>
          </cell>
          <cell r="E155" t="str">
            <v>Ascentae</v>
          </cell>
          <cell r="F155" t="str">
            <v>GoBright</v>
          </cell>
          <cell r="H155">
            <v>9999</v>
          </cell>
          <cell r="I155" t="str">
            <v>No</v>
          </cell>
          <cell r="J155" t="str">
            <v>Yes</v>
          </cell>
          <cell r="L155">
            <v>0</v>
          </cell>
        </row>
        <row r="156">
          <cell r="A156" t="str">
            <v>AS-GBPortal-3000</v>
          </cell>
          <cell r="B156" t="str">
            <v>AS-GBPortal-3000</v>
          </cell>
          <cell r="C156" t="str">
            <v>Ascentae</v>
          </cell>
          <cell r="D156" t="str">
            <v>Ascentae GoBright Maintenance Service 1yr, up to 3000 licences.  Includes all mods, changes, deletions on GB Portal plus access to GoBright admin support</v>
          </cell>
          <cell r="E156" t="str">
            <v>Ascentae</v>
          </cell>
          <cell r="F156" t="str">
            <v>GoBright</v>
          </cell>
          <cell r="H156">
            <v>9999</v>
          </cell>
          <cell r="I156" t="str">
            <v>No</v>
          </cell>
          <cell r="J156" t="str">
            <v>Yes</v>
          </cell>
          <cell r="L156">
            <v>0</v>
          </cell>
        </row>
        <row r="157">
          <cell r="A157" t="str">
            <v>AS-GBPortal-50</v>
          </cell>
          <cell r="B157" t="str">
            <v>AS-GBPortal-50</v>
          </cell>
          <cell r="C157" t="str">
            <v>Ascentae</v>
          </cell>
          <cell r="D157" t="str">
            <v>Ascentae GoBright Maintenance Service 1yr, up to 50 licences.  Includes all mods, changes, deletions on GB Portal plus access to GoBright admin support</v>
          </cell>
          <cell r="E157" t="str">
            <v>Ascentae</v>
          </cell>
          <cell r="F157" t="str">
            <v>GoBright</v>
          </cell>
          <cell r="H157">
            <v>9999</v>
          </cell>
          <cell r="I157" t="str">
            <v>No</v>
          </cell>
          <cell r="J157" t="str">
            <v>Yes</v>
          </cell>
          <cell r="L157">
            <v>0</v>
          </cell>
        </row>
        <row r="158">
          <cell r="A158" t="str">
            <v>AS-GBPortal-500</v>
          </cell>
          <cell r="B158" t="str">
            <v>AS-GBPortal-500</v>
          </cell>
          <cell r="C158" t="str">
            <v>Ascentae</v>
          </cell>
          <cell r="D158" t="str">
            <v>Ascentae GoBright Maintenance Service 1yr, up to 500 licences.  Includes all mods, changes, deletions on GB Portal plus access to GoBright admin support</v>
          </cell>
          <cell r="E158" t="str">
            <v>Ascentae</v>
          </cell>
          <cell r="F158" t="str">
            <v>GoBright</v>
          </cell>
          <cell r="H158">
            <v>9999</v>
          </cell>
          <cell r="I158" t="str">
            <v>No</v>
          </cell>
          <cell r="J158" t="str">
            <v>Yes</v>
          </cell>
          <cell r="L158">
            <v>0</v>
          </cell>
        </row>
        <row r="159">
          <cell r="A159" t="str">
            <v>AS-GOLD-GBDESK-1YR</v>
          </cell>
          <cell r="B159" t="str">
            <v>AS-GOLD-GBDESK-1YR</v>
          </cell>
          <cell r="C159" t="str">
            <v>Ascentae</v>
          </cell>
          <cell r="D159" t="str">
            <v>Ascentae Extended Warranty Gold - GoBright Desk - 1  Year</v>
          </cell>
          <cell r="E159" t="str">
            <v>Ascentae</v>
          </cell>
          <cell r="F159" t="str">
            <v>GoBright</v>
          </cell>
          <cell r="H159">
            <v>9999</v>
          </cell>
          <cell r="I159" t="str">
            <v>No</v>
          </cell>
          <cell r="J159" t="str">
            <v>Yes</v>
          </cell>
          <cell r="L159">
            <v>0</v>
          </cell>
        </row>
        <row r="160">
          <cell r="A160" t="str">
            <v>AS-GOLD-GBDESK-3YR</v>
          </cell>
          <cell r="B160" t="str">
            <v>AS-GOLD-GBDESK-3YR</v>
          </cell>
          <cell r="C160" t="str">
            <v>Ascentae</v>
          </cell>
          <cell r="D160" t="str">
            <v>Ascentae Extended Warranty Gold - GoBright Desk - 3  Year</v>
          </cell>
          <cell r="E160" t="str">
            <v>Ascentae</v>
          </cell>
          <cell r="F160" t="str">
            <v>GoBright</v>
          </cell>
          <cell r="H160">
            <v>9999</v>
          </cell>
          <cell r="I160" t="str">
            <v>No</v>
          </cell>
          <cell r="J160" t="str">
            <v>Yes</v>
          </cell>
          <cell r="L160">
            <v>0</v>
          </cell>
        </row>
        <row r="161">
          <cell r="A161" t="str">
            <v>AS-GOLD-GBDESK-5YR</v>
          </cell>
          <cell r="B161" t="str">
            <v>AS-GOLD-GBDESK-5YR</v>
          </cell>
          <cell r="C161" t="str">
            <v>Ascentae</v>
          </cell>
          <cell r="D161" t="str">
            <v>Ascentae Extended Warranty Gold - GoBright Desk - 5 Year</v>
          </cell>
          <cell r="E161" t="str">
            <v>Ascentae</v>
          </cell>
          <cell r="F161" t="str">
            <v>GoBright</v>
          </cell>
          <cell r="H161">
            <v>9999</v>
          </cell>
          <cell r="I161" t="str">
            <v>No</v>
          </cell>
          <cell r="J161" t="str">
            <v>Yes</v>
          </cell>
          <cell r="L161">
            <v>0</v>
          </cell>
        </row>
        <row r="162">
          <cell r="A162" t="str">
            <v>AS-GOLD-GBROOM-1YR</v>
          </cell>
          <cell r="B162" t="str">
            <v>AS-GOLD-GBROOM-1YR</v>
          </cell>
          <cell r="C162" t="str">
            <v>Ascentae</v>
          </cell>
          <cell r="D162" t="str">
            <v>Ascentae Extended Warranty Gold - GoBright Room - 1  Year</v>
          </cell>
          <cell r="E162" t="str">
            <v>Ascentae</v>
          </cell>
          <cell r="F162" t="str">
            <v>GoBright</v>
          </cell>
          <cell r="H162">
            <v>9999</v>
          </cell>
          <cell r="I162" t="str">
            <v>No</v>
          </cell>
          <cell r="J162" t="str">
            <v>Yes</v>
          </cell>
          <cell r="L162">
            <v>0</v>
          </cell>
        </row>
        <row r="163">
          <cell r="A163" t="str">
            <v>AS-GOLD-GBROOM-3YR</v>
          </cell>
          <cell r="B163" t="str">
            <v>AS-GOLD-GBROOM-3YR</v>
          </cell>
          <cell r="C163" t="str">
            <v>Ascentae</v>
          </cell>
          <cell r="D163" t="str">
            <v>Ascentae Extended Warranty Gold - GoBright Room - 3  Year</v>
          </cell>
          <cell r="E163" t="str">
            <v>Ascentae</v>
          </cell>
          <cell r="F163" t="str">
            <v>GoBright</v>
          </cell>
          <cell r="H163">
            <v>9999</v>
          </cell>
          <cell r="I163" t="str">
            <v>No</v>
          </cell>
          <cell r="J163" t="str">
            <v>Yes</v>
          </cell>
          <cell r="L163">
            <v>0</v>
          </cell>
        </row>
        <row r="164">
          <cell r="A164" t="str">
            <v>AS-GOLD-GBROOM-5YR</v>
          </cell>
          <cell r="B164" t="str">
            <v>AS-GOLD-GBROOM-5YR</v>
          </cell>
          <cell r="C164" t="str">
            <v>Ascentae</v>
          </cell>
          <cell r="D164" t="str">
            <v>Ascentae Extended Warranty Gold - GoBright Room - 5 Year</v>
          </cell>
          <cell r="E164" t="str">
            <v>Ascentae</v>
          </cell>
          <cell r="F164" t="str">
            <v>GoBright</v>
          </cell>
          <cell r="H164">
            <v>9999</v>
          </cell>
          <cell r="I164" t="str">
            <v>No</v>
          </cell>
          <cell r="J164" t="str">
            <v>Yes</v>
          </cell>
          <cell r="L164">
            <v>0</v>
          </cell>
        </row>
        <row r="165">
          <cell r="A165" t="str">
            <v>AS-Gold-Pana105-3YR</v>
          </cell>
          <cell r="B165" t="str">
            <v>AS-Gold-Pana105-3YR</v>
          </cell>
          <cell r="C165" t="str">
            <v>Ascentae</v>
          </cell>
          <cell r="D165" t="str">
            <v>Ascentae Gold Support Contract for years 1-3.  Includes technical support, 3 business day hardware replacement with engineers to replace and remove faulty unit - Pana105</v>
          </cell>
          <cell r="E165" t="str">
            <v>Ascentae</v>
          </cell>
          <cell r="F165" t="str">
            <v>Jupiter</v>
          </cell>
          <cell r="H165">
            <v>9999</v>
          </cell>
          <cell r="I165" t="str">
            <v>No</v>
          </cell>
          <cell r="J165" t="str">
            <v>Yes</v>
          </cell>
          <cell r="L165">
            <v>1430</v>
          </cell>
          <cell r="M165">
            <v>1430</v>
          </cell>
        </row>
        <row r="166">
          <cell r="A166" t="str">
            <v>AS-Gold-Pana105-5YR</v>
          </cell>
          <cell r="B166" t="str">
            <v>AS-Gold-Pana105-5YR</v>
          </cell>
          <cell r="C166" t="str">
            <v>Ascentae</v>
          </cell>
          <cell r="D166" t="str">
            <v>Ascentae Gold Support Contract for years 1-5.  Includes technical support, 3 business day hardware replacement with engineers to replace and remove faulty unit - Pana105</v>
          </cell>
          <cell r="E166" t="str">
            <v>Ascentae</v>
          </cell>
          <cell r="F166" t="str">
            <v>Jupiter</v>
          </cell>
          <cell r="H166">
            <v>9999</v>
          </cell>
          <cell r="I166" t="str">
            <v>No</v>
          </cell>
          <cell r="J166" t="str">
            <v>Yes</v>
          </cell>
          <cell r="L166">
            <v>2145</v>
          </cell>
          <cell r="M166">
            <v>2145</v>
          </cell>
        </row>
        <row r="167">
          <cell r="A167" t="str">
            <v>AS-Gold-Pana34-3YR</v>
          </cell>
          <cell r="B167" t="str">
            <v>AS-Gold-Pana34-3YR</v>
          </cell>
          <cell r="C167" t="str">
            <v>Ascentae</v>
          </cell>
          <cell r="D167" t="str">
            <v>Ascentae Gold Support Contract for years 1-3.  Includes technical support, 3 business day hardware replacement, engineer on-site support to facilitate hardware swap and reconfiguration in case of diagnosed hardware failure - Pana34</v>
          </cell>
          <cell r="E167" t="str">
            <v>Ascentae</v>
          </cell>
          <cell r="F167" t="str">
            <v>Jupiter</v>
          </cell>
          <cell r="H167">
            <v>9999</v>
          </cell>
          <cell r="I167" t="str">
            <v>No</v>
          </cell>
          <cell r="J167" t="str">
            <v>Yes</v>
          </cell>
          <cell r="L167">
            <v>234</v>
          </cell>
          <cell r="M167">
            <v>234</v>
          </cell>
        </row>
        <row r="168">
          <cell r="A168" t="str">
            <v>AS-Gold-Pana34-5YR</v>
          </cell>
          <cell r="B168" t="str">
            <v>AS-Gold-Pana34-5YR</v>
          </cell>
          <cell r="C168" t="str">
            <v>Ascentae</v>
          </cell>
          <cell r="D168" t="str">
            <v>Ascentae Gold Support Contract for years 1-5.  Includes technical support, 3 business  day hardware replacement, engineer on-site support to facilitate hardware swap and reconfiguration in case of diagnosed hardware failure - Pana34</v>
          </cell>
          <cell r="E168" t="str">
            <v>Ascentae</v>
          </cell>
          <cell r="F168" t="str">
            <v>Jupiter</v>
          </cell>
          <cell r="H168">
            <v>9999</v>
          </cell>
          <cell r="I168" t="str">
            <v>No</v>
          </cell>
          <cell r="J168" t="str">
            <v>Yes</v>
          </cell>
          <cell r="L168">
            <v>351</v>
          </cell>
          <cell r="M168">
            <v>351</v>
          </cell>
        </row>
        <row r="169">
          <cell r="A169" t="str">
            <v>AS-Gold-Pana81-3YR</v>
          </cell>
          <cell r="B169" t="str">
            <v>AS-Gold-Pana81-3YR</v>
          </cell>
          <cell r="C169" t="str">
            <v>Ascentae</v>
          </cell>
          <cell r="D169" t="str">
            <v>Ascentae Gold Support Contract for years 1-3.  Includes technical support, 3 business day hardware replacement with engineers to replace and remove faulty unit - Pana81</v>
          </cell>
          <cell r="E169" t="str">
            <v>Ascentae</v>
          </cell>
          <cell r="F169" t="str">
            <v>Jupiter</v>
          </cell>
          <cell r="H169">
            <v>9999</v>
          </cell>
          <cell r="I169" t="str">
            <v>No</v>
          </cell>
          <cell r="J169" t="str">
            <v>Yes</v>
          </cell>
          <cell r="L169">
            <v>845</v>
          </cell>
          <cell r="M169">
            <v>845</v>
          </cell>
        </row>
        <row r="170">
          <cell r="A170" t="str">
            <v>AS-Gold-Pana81-5YR</v>
          </cell>
          <cell r="B170" t="str">
            <v>AS-Gold-Pana81-5YR</v>
          </cell>
          <cell r="C170" t="str">
            <v>Ascentae</v>
          </cell>
          <cell r="D170" t="str">
            <v>Ascentae Gold Support Contract for years 1-5.  Includes technical support, 3 business day hardware replacement with engineers to replace and remove faulty unit - Pana81</v>
          </cell>
          <cell r="E170" t="str">
            <v>Ascentae</v>
          </cell>
          <cell r="F170" t="str">
            <v>Jupiter</v>
          </cell>
          <cell r="H170">
            <v>9999</v>
          </cell>
          <cell r="I170" t="str">
            <v>No</v>
          </cell>
          <cell r="J170" t="str">
            <v>Yes</v>
          </cell>
          <cell r="L170">
            <v>1268</v>
          </cell>
          <cell r="M170">
            <v>1268</v>
          </cell>
        </row>
        <row r="171">
          <cell r="A171" t="str">
            <v>AS-Gold-Raptor-3YR</v>
          </cell>
          <cell r="B171" t="str">
            <v>AS-Gold-Raptor-3YR</v>
          </cell>
          <cell r="C171" t="str">
            <v>Ascentae</v>
          </cell>
          <cell r="D171" t="str">
            <v>3 year extended service plan for MAXHUB Raptor LED  screens.  Includes engineer onsite to determine fault and swap hardware if appropriate.  See service description for details</v>
          </cell>
          <cell r="E171" t="str">
            <v>Ascentae</v>
          </cell>
          <cell r="F171" t="str">
            <v>Maxhub</v>
          </cell>
          <cell r="H171">
            <v>9999</v>
          </cell>
          <cell r="I171" t="str">
            <v>No</v>
          </cell>
          <cell r="J171" t="str">
            <v>Yes</v>
          </cell>
          <cell r="L171">
            <v>1350</v>
          </cell>
          <cell r="M171">
            <v>1800</v>
          </cell>
        </row>
        <row r="172">
          <cell r="A172" t="str">
            <v>AS-Silver-CANVAS-3YR</v>
          </cell>
          <cell r="B172" t="str">
            <v>AS-Silver-CANVAS-3YR</v>
          </cell>
          <cell r="C172" t="str">
            <v>Ascentae</v>
          </cell>
          <cell r="D172" t="str">
            <v>Ascentae Silver Support Contract for years 1-3.  Includes technical support, next business day hardware replacement - Huddly Canvas</v>
          </cell>
          <cell r="E172" t="str">
            <v>Ascentae</v>
          </cell>
          <cell r="F172" t="str">
            <v>Huddly</v>
          </cell>
          <cell r="H172">
            <v>9999</v>
          </cell>
          <cell r="I172" t="str">
            <v>No</v>
          </cell>
          <cell r="J172" t="str">
            <v>Yes</v>
          </cell>
          <cell r="L172">
            <v>229</v>
          </cell>
          <cell r="M172">
            <v>229</v>
          </cell>
        </row>
        <row r="173">
          <cell r="A173" t="str">
            <v>AS-Silver-CANVAS-5YR</v>
          </cell>
          <cell r="B173" t="str">
            <v>AS-Silver-CANVAS-5YR</v>
          </cell>
          <cell r="C173" t="str">
            <v>Ascentae</v>
          </cell>
          <cell r="D173" t="str">
            <v>Ascentae Silver Support Contract for years 1-5.  Includes technical support, next business day hardware replacement - Huddly Canvas</v>
          </cell>
          <cell r="E173" t="str">
            <v>Ascentae</v>
          </cell>
          <cell r="F173" t="str">
            <v>Huddly</v>
          </cell>
          <cell r="H173">
            <v>9999</v>
          </cell>
          <cell r="I173" t="str">
            <v>No</v>
          </cell>
          <cell r="J173" t="str">
            <v>Yes</v>
          </cell>
          <cell r="L173">
            <v>306</v>
          </cell>
          <cell r="M173">
            <v>306</v>
          </cell>
        </row>
        <row r="174">
          <cell r="A174" t="str">
            <v>AS-Silver-CREW-3YR</v>
          </cell>
          <cell r="B174" t="str">
            <v>AS-Silver-CREW-3YR</v>
          </cell>
          <cell r="C174" t="str">
            <v>Ascentae</v>
          </cell>
          <cell r="D174" t="str">
            <v>Ascentae Silver Support Contract for years 1-3.  Includes technical support, next business day hardware replacement - Huddly Crew</v>
          </cell>
          <cell r="E174" t="str">
            <v>Ascentae</v>
          </cell>
          <cell r="F174" t="str">
            <v>Huddly</v>
          </cell>
          <cell r="H174">
            <v>9999</v>
          </cell>
          <cell r="I174" t="str">
            <v>No</v>
          </cell>
          <cell r="J174" t="str">
            <v>Yes</v>
          </cell>
          <cell r="L174">
            <v>1620</v>
          </cell>
          <cell r="M174">
            <v>1620</v>
          </cell>
        </row>
        <row r="175">
          <cell r="A175" t="str">
            <v>AS-Silver-CREW-5YR</v>
          </cell>
          <cell r="B175" t="str">
            <v>AS-Silver-CREW-5YR</v>
          </cell>
          <cell r="C175" t="str">
            <v>Ascentae</v>
          </cell>
          <cell r="D175" t="str">
            <v>Ascentae Silver Support Contract for years 1-5.  Includes technical support, next business day hardware replacement - Huddly Crew</v>
          </cell>
          <cell r="E175" t="str">
            <v>Ascentae</v>
          </cell>
          <cell r="F175" t="str">
            <v>Huddly</v>
          </cell>
          <cell r="H175">
            <v>9999</v>
          </cell>
          <cell r="I175" t="str">
            <v>No</v>
          </cell>
          <cell r="J175" t="str">
            <v>Yes</v>
          </cell>
          <cell r="L175">
            <v>2022</v>
          </cell>
          <cell r="M175">
            <v>2022</v>
          </cell>
        </row>
        <row r="176">
          <cell r="A176" t="str">
            <v>AS-SILVER-GBDESK-1YR</v>
          </cell>
          <cell r="B176" t="str">
            <v>AS-SILVER-GBDESK-1YR</v>
          </cell>
          <cell r="C176" t="str">
            <v>Ascentae</v>
          </cell>
          <cell r="D176" t="str">
            <v>Ascentae Extended Warranty Silver - GoBright Desk - 1  Year</v>
          </cell>
          <cell r="E176" t="str">
            <v>Ascentae</v>
          </cell>
          <cell r="F176" t="str">
            <v>GoBright</v>
          </cell>
          <cell r="H176">
            <v>9999</v>
          </cell>
          <cell r="I176" t="str">
            <v>No</v>
          </cell>
          <cell r="J176" t="str">
            <v>Yes</v>
          </cell>
          <cell r="L176">
            <v>0</v>
          </cell>
        </row>
        <row r="177">
          <cell r="A177" t="str">
            <v>AS-SILVER-GBDESK-3YR</v>
          </cell>
          <cell r="B177" t="str">
            <v>AS-SILVER-GBDESK-3YR</v>
          </cell>
          <cell r="C177" t="str">
            <v>Ascentae</v>
          </cell>
          <cell r="D177" t="str">
            <v xml:space="preserve">Ascentae Extended Warranty Silver - GoBright Desk- 3  Year </v>
          </cell>
          <cell r="E177" t="str">
            <v>Ascentae</v>
          </cell>
          <cell r="F177" t="str">
            <v>GoBright</v>
          </cell>
          <cell r="H177">
            <v>9999</v>
          </cell>
          <cell r="I177" t="str">
            <v>No</v>
          </cell>
          <cell r="J177" t="str">
            <v>Yes</v>
          </cell>
          <cell r="L177">
            <v>0</v>
          </cell>
        </row>
        <row r="178">
          <cell r="A178" t="str">
            <v>AS-SILVER-GBDESK-5YR</v>
          </cell>
          <cell r="B178" t="str">
            <v>AS-SILVER-GBDESK-5YR</v>
          </cell>
          <cell r="C178" t="str">
            <v>Ascentae</v>
          </cell>
          <cell r="D178" t="str">
            <v>Ascentae Extended Warranty Silver - GoBright Desk- 5 Year</v>
          </cell>
          <cell r="E178" t="str">
            <v>Ascentae</v>
          </cell>
          <cell r="F178" t="str">
            <v>GoBright</v>
          </cell>
          <cell r="H178">
            <v>9999</v>
          </cell>
          <cell r="I178" t="str">
            <v>No</v>
          </cell>
          <cell r="J178" t="str">
            <v>Yes</v>
          </cell>
          <cell r="L178">
            <v>0</v>
          </cell>
        </row>
        <row r="179">
          <cell r="A179" t="str">
            <v>AS-SILVER-GBROOM-1YR</v>
          </cell>
          <cell r="B179" t="str">
            <v>AS-SILVER-GBROOM-1YR</v>
          </cell>
          <cell r="C179" t="str">
            <v>Ascentae</v>
          </cell>
          <cell r="D179" t="str">
            <v>Ascentae Extended Warranty Silver - GoBright Room - 1  Year</v>
          </cell>
          <cell r="E179" t="str">
            <v>Ascentae</v>
          </cell>
          <cell r="F179" t="str">
            <v>GoBright</v>
          </cell>
          <cell r="H179">
            <v>9999</v>
          </cell>
          <cell r="I179" t="str">
            <v>No</v>
          </cell>
          <cell r="J179" t="str">
            <v>Yes</v>
          </cell>
          <cell r="L179">
            <v>0</v>
          </cell>
        </row>
        <row r="180">
          <cell r="A180" t="str">
            <v>AS-SILVER-GBROOM-3YR</v>
          </cell>
          <cell r="B180" t="str">
            <v>AS-SILVER-GBROOM-3YR</v>
          </cell>
          <cell r="C180" t="str">
            <v>Ascentae</v>
          </cell>
          <cell r="D180" t="str">
            <v>Ascentae Extended Warranty Silver - GoBright Room- 3  Year</v>
          </cell>
          <cell r="E180" t="str">
            <v>Ascentae</v>
          </cell>
          <cell r="F180" t="str">
            <v>GoBright</v>
          </cell>
          <cell r="H180">
            <v>9999</v>
          </cell>
          <cell r="I180" t="str">
            <v>No</v>
          </cell>
          <cell r="J180" t="str">
            <v>Yes</v>
          </cell>
          <cell r="L180">
            <v>0</v>
          </cell>
        </row>
        <row r="181">
          <cell r="A181" t="str">
            <v>AS-SILVER-GBROOM-5YR</v>
          </cell>
          <cell r="B181" t="str">
            <v>AS-SILVER-GBROOM-5YR</v>
          </cell>
          <cell r="C181" t="str">
            <v>Ascentae</v>
          </cell>
          <cell r="D181" t="str">
            <v xml:space="preserve">Ascentae Extended Warranty Silver - GoBright Room- 5 Year </v>
          </cell>
          <cell r="E181" t="str">
            <v>Ascentae</v>
          </cell>
          <cell r="F181" t="str">
            <v>GoBright</v>
          </cell>
          <cell r="H181">
            <v>9999</v>
          </cell>
          <cell r="I181" t="str">
            <v>No</v>
          </cell>
          <cell r="J181" t="str">
            <v>Yes</v>
          </cell>
          <cell r="L181">
            <v>0</v>
          </cell>
        </row>
        <row r="182">
          <cell r="A182" t="str">
            <v>AS-Silver-IQ-3YR</v>
          </cell>
          <cell r="B182" t="str">
            <v>AS-Silver-IQ-3YR</v>
          </cell>
          <cell r="C182" t="str">
            <v>Ascentae</v>
          </cell>
          <cell r="D182" t="str">
            <v>Ascentae Silver Support Contract for years 1-3.  Includes technical support, next business day hardware replacement - Huddly IQ</v>
          </cell>
          <cell r="E182" t="str">
            <v>Ascentae</v>
          </cell>
          <cell r="F182" t="str">
            <v>Huddly</v>
          </cell>
          <cell r="H182">
            <v>9999</v>
          </cell>
          <cell r="I182" t="str">
            <v>No</v>
          </cell>
          <cell r="J182" t="str">
            <v>Yes</v>
          </cell>
          <cell r="L182">
            <v>145</v>
          </cell>
          <cell r="M182">
            <v>145</v>
          </cell>
        </row>
        <row r="183">
          <cell r="A183" t="str">
            <v>AS-Silver-IQ-5YR</v>
          </cell>
          <cell r="B183" t="str">
            <v>AS-Silver-IQ-5YR</v>
          </cell>
          <cell r="C183" t="str">
            <v>Ascentae</v>
          </cell>
          <cell r="D183" t="str">
            <v>Ascentae Silver Support Contract for years 1-5.  Includes technical support, next business day hardware replacement - Huddly IQ</v>
          </cell>
          <cell r="E183" t="str">
            <v>Ascentae</v>
          </cell>
          <cell r="F183" t="str">
            <v>Huddly</v>
          </cell>
          <cell r="H183">
            <v>9999</v>
          </cell>
          <cell r="I183" t="str">
            <v>No</v>
          </cell>
          <cell r="J183" t="str">
            <v>Yes</v>
          </cell>
          <cell r="L183">
            <v>193</v>
          </cell>
          <cell r="M183">
            <v>193</v>
          </cell>
        </row>
        <row r="184">
          <cell r="A184" t="str">
            <v>AS-Silver-L1-3YR</v>
          </cell>
          <cell r="B184" t="str">
            <v>AS-Silver-L1-3YR</v>
          </cell>
          <cell r="C184" t="str">
            <v>Ascentae</v>
          </cell>
          <cell r="D184" t="str">
            <v>Ascentae Silver Support Contract for years 1-3.  Includes technical support, next business day hardware replacement - Huddly L1</v>
          </cell>
          <cell r="E184" t="str">
            <v>Ascentae</v>
          </cell>
          <cell r="F184" t="str">
            <v>Huddly</v>
          </cell>
          <cell r="H184">
            <v>9999</v>
          </cell>
          <cell r="I184" t="str">
            <v>No</v>
          </cell>
          <cell r="J184" t="str">
            <v>Yes</v>
          </cell>
          <cell r="L184">
            <v>379</v>
          </cell>
          <cell r="M184">
            <v>379</v>
          </cell>
        </row>
        <row r="185">
          <cell r="A185" t="str">
            <v>AS-Silver-L1-5YR</v>
          </cell>
          <cell r="B185" t="str">
            <v>AS-Silver-L1-5YR</v>
          </cell>
          <cell r="C185" t="str">
            <v>Ascentae</v>
          </cell>
          <cell r="D185" t="str">
            <v>Ascentae Silver Support Contract for years 1-5.  Includes technical support, next business day hardware replacement - Huddly L1</v>
          </cell>
          <cell r="E185" t="str">
            <v>Ascentae</v>
          </cell>
          <cell r="F185" t="str">
            <v>Huddly</v>
          </cell>
          <cell r="H185">
            <v>9999</v>
          </cell>
          <cell r="I185" t="str">
            <v>No</v>
          </cell>
          <cell r="J185" t="str">
            <v>Yes</v>
          </cell>
          <cell r="L185">
            <v>505</v>
          </cell>
          <cell r="M185">
            <v>505</v>
          </cell>
        </row>
        <row r="186">
          <cell r="A186" t="str">
            <v>AS-Silver-Pana34-3YR</v>
          </cell>
          <cell r="B186" t="str">
            <v>AS-Silver-Pana34-3YR</v>
          </cell>
          <cell r="C186" t="str">
            <v>Ascentae</v>
          </cell>
          <cell r="D186" t="str">
            <v>Ascentae Gold Support Contract for years 1-3.  Includes technical support, next business day hardware replacement - Pana34</v>
          </cell>
          <cell r="E186" t="str">
            <v>Ascentae</v>
          </cell>
          <cell r="F186" t="str">
            <v>Jupiter</v>
          </cell>
          <cell r="H186">
            <v>9999</v>
          </cell>
          <cell r="I186" t="str">
            <v>No</v>
          </cell>
          <cell r="J186" t="str">
            <v>Yes</v>
          </cell>
          <cell r="L186">
            <v>156</v>
          </cell>
          <cell r="M186">
            <v>156</v>
          </cell>
        </row>
        <row r="187">
          <cell r="A187" t="str">
            <v>AS-Silver-Pana34-5YR</v>
          </cell>
          <cell r="B187" t="str">
            <v>AS-Silver-Pana34-5YR</v>
          </cell>
          <cell r="C187" t="str">
            <v>Ascentae</v>
          </cell>
          <cell r="D187" t="str">
            <v>Ascentae Gold Support Contract for years 1-5.  Includes technical support, next business day hardware replacement - Pana34</v>
          </cell>
          <cell r="E187" t="str">
            <v>Ascentae</v>
          </cell>
          <cell r="F187" t="str">
            <v>Jupiter</v>
          </cell>
          <cell r="H187">
            <v>9999</v>
          </cell>
          <cell r="I187" t="str">
            <v>No</v>
          </cell>
          <cell r="J187" t="str">
            <v>Yes</v>
          </cell>
          <cell r="L187">
            <v>234</v>
          </cell>
          <cell r="M187">
            <v>234</v>
          </cell>
        </row>
        <row r="188">
          <cell r="A188" t="str">
            <v>AS-Silver-S1-3YR</v>
          </cell>
          <cell r="B188" t="str">
            <v>AS-Silver-S1-3YR</v>
          </cell>
          <cell r="C188" t="str">
            <v>Ascentae</v>
          </cell>
          <cell r="D188" t="str">
            <v>Ascentae Silver Support Contract for years 1-3.  Includes technical support, next business day hardware replacement - Huddly S1</v>
          </cell>
          <cell r="E188" t="str">
            <v>Ascentae</v>
          </cell>
          <cell r="F188" t="str">
            <v>Huddly</v>
          </cell>
          <cell r="H188">
            <v>9999</v>
          </cell>
          <cell r="I188" t="str">
            <v>No</v>
          </cell>
          <cell r="J188" t="str">
            <v>Yes</v>
          </cell>
          <cell r="L188">
            <v>229</v>
          </cell>
          <cell r="M188">
            <v>229</v>
          </cell>
        </row>
        <row r="189">
          <cell r="A189" t="str">
            <v>AS-Silver-S1-5YR</v>
          </cell>
          <cell r="B189" t="str">
            <v>AS-Silver-S1-5YR</v>
          </cell>
          <cell r="C189" t="str">
            <v>Ascentae</v>
          </cell>
          <cell r="D189" t="str">
            <v>Ascentae Silver Support Contract for years 1-5.  Includes technical support, next business day hardware replacement - Huddly S1</v>
          </cell>
          <cell r="E189" t="str">
            <v>Ascentae</v>
          </cell>
          <cell r="F189" t="str">
            <v>Huddly</v>
          </cell>
          <cell r="H189">
            <v>9999</v>
          </cell>
          <cell r="I189" t="str">
            <v>No</v>
          </cell>
          <cell r="J189" t="str">
            <v>Yes</v>
          </cell>
          <cell r="L189">
            <v>306</v>
          </cell>
          <cell r="M189">
            <v>306</v>
          </cell>
        </row>
        <row r="190">
          <cell r="A190" t="str">
            <v>AS-UTE-COMM</v>
          </cell>
          <cell r="B190" t="str">
            <v>AS-UTE-COMM</v>
          </cell>
          <cell r="C190" t="str">
            <v>Ascentae</v>
          </cell>
          <cell r="D190" t="str">
            <v>Ascentae Utelogy  Commissioning of Utelogy platform.  Price per day of commissioning engineer</v>
          </cell>
          <cell r="E190" t="str">
            <v>Ascentae</v>
          </cell>
          <cell r="F190" t="str">
            <v xml:space="preserve">Utelogy </v>
          </cell>
          <cell r="H190">
            <v>9999</v>
          </cell>
          <cell r="I190" t="str">
            <v>No</v>
          </cell>
          <cell r="J190" t="str">
            <v>Yes</v>
          </cell>
          <cell r="L190">
            <v>875</v>
          </cell>
          <cell r="M190">
            <v>1250</v>
          </cell>
        </row>
        <row r="191">
          <cell r="A191" t="str">
            <v>AS-UTE-PROJECT</v>
          </cell>
          <cell r="B191" t="str">
            <v>AS-UTE-PROJECT</v>
          </cell>
          <cell r="C191" t="str">
            <v>Ascentae</v>
          </cell>
          <cell r="D191" t="str">
            <v>Ascentae Utelogy Project initiation fee.  Mandatory for all projects.  Includes project management, initial configuration of U-Server with up to 5 rooms; basic configuration of U-Manage portal</v>
          </cell>
          <cell r="E191" t="str">
            <v>Ascentae</v>
          </cell>
          <cell r="F191" t="str">
            <v xml:space="preserve">Utelogy </v>
          </cell>
          <cell r="H191">
            <v>9999</v>
          </cell>
          <cell r="I191" t="str">
            <v>No</v>
          </cell>
          <cell r="J191" t="str">
            <v>Yes</v>
          </cell>
          <cell r="L191">
            <v>2520</v>
          </cell>
          <cell r="M191">
            <v>3600</v>
          </cell>
        </row>
        <row r="192">
          <cell r="A192" t="str">
            <v>AS-UTE-SURVEY</v>
          </cell>
          <cell r="B192" t="str">
            <v>AS-UTE-SURVEY</v>
          </cell>
          <cell r="C192" t="str">
            <v>Ascentae</v>
          </cell>
          <cell r="D192" t="str">
            <v>Ascentae Utelogy  Site survey.  Price per day.  Travel and accomodation costs may be charged depending on site location</v>
          </cell>
          <cell r="E192" t="str">
            <v>Ascentae</v>
          </cell>
          <cell r="F192" t="str">
            <v xml:space="preserve">Utelogy </v>
          </cell>
          <cell r="H192">
            <v>9999</v>
          </cell>
          <cell r="I192" t="str">
            <v>No</v>
          </cell>
          <cell r="J192" t="str">
            <v>Yes</v>
          </cell>
          <cell r="L192">
            <v>525</v>
          </cell>
          <cell r="M192">
            <v>750</v>
          </cell>
        </row>
        <row r="193">
          <cell r="A193" t="str">
            <v>AS-UTE-TRAIN</v>
          </cell>
          <cell r="B193" t="str">
            <v>AS-UTE-TRAIN</v>
          </cell>
          <cell r="C193" t="str">
            <v>Ascentae</v>
          </cell>
          <cell r="D193" t="str">
            <v>Ascentae Utelogy  Remote user training on U-Manage portal.  Maximum of 4 people, price per day.</v>
          </cell>
          <cell r="E193" t="str">
            <v>Ascentae</v>
          </cell>
          <cell r="F193" t="str">
            <v xml:space="preserve">Utelogy </v>
          </cell>
          <cell r="H193">
            <v>9999</v>
          </cell>
          <cell r="I193" t="str">
            <v>No</v>
          </cell>
          <cell r="J193" t="str">
            <v>Yes</v>
          </cell>
          <cell r="L193">
            <v>875</v>
          </cell>
          <cell r="M193">
            <v>1250</v>
          </cell>
        </row>
        <row r="194">
          <cell r="A194" t="str">
            <v>GB-TRAINING-ADMIN-ONSITE</v>
          </cell>
          <cell r="B194" t="str">
            <v>GB-TRAINING-ADMIN-ONSITE</v>
          </cell>
          <cell r="C194" t="str">
            <v>Ascentae</v>
          </cell>
          <cell r="D194" t="str">
            <v>GoBright Administrator Training - Onsite</v>
          </cell>
          <cell r="E194" t="str">
            <v>Ascentae</v>
          </cell>
          <cell r="F194" t="str">
            <v>GoBright</v>
          </cell>
          <cell r="H194">
            <v>9999</v>
          </cell>
          <cell r="I194" t="str">
            <v>No</v>
          </cell>
          <cell r="J194" t="str">
            <v>Yes</v>
          </cell>
          <cell r="L194">
            <v>0</v>
          </cell>
        </row>
        <row r="195">
          <cell r="A195" t="str">
            <v>GB-TRAINING-ADMIN-REMOTE</v>
          </cell>
          <cell r="B195" t="str">
            <v>GB-TRAINING-ADMIN-REMOTE</v>
          </cell>
          <cell r="C195" t="str">
            <v>Ascentae</v>
          </cell>
          <cell r="D195" t="str">
            <v>GoBright Administrator Training - Remote</v>
          </cell>
          <cell r="E195" t="str">
            <v>Ascentae</v>
          </cell>
          <cell r="F195" t="str">
            <v>GoBright</v>
          </cell>
          <cell r="H195">
            <v>9999</v>
          </cell>
          <cell r="I195" t="str">
            <v>No</v>
          </cell>
          <cell r="J195" t="str">
            <v>Yes</v>
          </cell>
          <cell r="L195">
            <v>0</v>
          </cell>
        </row>
        <row r="196">
          <cell r="A196" t="str">
            <v>GB-TRAINING-USER</v>
          </cell>
          <cell r="B196" t="str">
            <v>GB-TRAINING-USER</v>
          </cell>
          <cell r="C196" t="str">
            <v>Ascentae</v>
          </cell>
          <cell r="D196" t="str">
            <v>GoBright User Training - Remote</v>
          </cell>
          <cell r="E196" t="str">
            <v>Ascentae</v>
          </cell>
          <cell r="F196" t="str">
            <v>GoBright</v>
          </cell>
          <cell r="H196">
            <v>9999</v>
          </cell>
          <cell r="I196" t="str">
            <v>No</v>
          </cell>
          <cell r="J196" t="str">
            <v>Yes</v>
          </cell>
          <cell r="L196">
            <v>0</v>
          </cell>
        </row>
        <row r="197">
          <cell r="A197" t="str">
            <v>Installation 120</v>
          </cell>
          <cell r="B197" t="str">
            <v>Installation 120</v>
          </cell>
          <cell r="C197" t="str">
            <v>Ascentae</v>
          </cell>
          <cell r="D197" t="str">
            <v>Installation of screens 120 - 165".  3 man team, price per day.  If site is particularly complex, installations may take more than 1 day.  Sundy costs (cables, trunking etc) not included.  Final costs to be determined by site survey</v>
          </cell>
          <cell r="E197" t="str">
            <v>Ascentae</v>
          </cell>
          <cell r="F197" t="str">
            <v>Ascentae</v>
          </cell>
          <cell r="H197">
            <v>9999</v>
          </cell>
          <cell r="I197" t="str">
            <v>No</v>
          </cell>
          <cell r="J197" t="str">
            <v>Yes</v>
          </cell>
          <cell r="L197">
            <v>1450</v>
          </cell>
          <cell r="M197">
            <v>1800</v>
          </cell>
        </row>
        <row r="198">
          <cell r="A198" t="str">
            <v>Installation 180</v>
          </cell>
          <cell r="B198" t="str">
            <v>Installation 180</v>
          </cell>
          <cell r="C198" t="str">
            <v>Ascentae</v>
          </cell>
          <cell r="D198" t="str">
            <v>Installation of screens 180 - 220".  4 man team, price per day.  If site is particularly complex, installations may take more than 1 day.  Sundy costs (cables, trunking etc) not included.  Final costs to be determined by site survey</v>
          </cell>
          <cell r="E198" t="str">
            <v>Ascentae</v>
          </cell>
          <cell r="F198" t="str">
            <v>Ascentae</v>
          </cell>
          <cell r="H198">
            <v>9999</v>
          </cell>
          <cell r="I198" t="str">
            <v>No</v>
          </cell>
          <cell r="J198" t="str">
            <v>Yes</v>
          </cell>
          <cell r="L198">
            <v>2900</v>
          </cell>
          <cell r="M198">
            <v>3600</v>
          </cell>
        </row>
        <row r="199">
          <cell r="A199" t="str">
            <v>Site Survey</v>
          </cell>
          <cell r="B199" t="str">
            <v>Site Survey</v>
          </cell>
          <cell r="C199" t="str">
            <v>Ascentae</v>
          </cell>
          <cell r="D199" t="str">
            <v xml:space="preserve">Site survey to determine suitability of site for installation of Maxhub screen : Includes confirmation of wall strength, define cable runs for power, content, data, test wifi, </v>
          </cell>
          <cell r="E199" t="str">
            <v>Ascentae</v>
          </cell>
          <cell r="F199" t="str">
            <v>Ascentae</v>
          </cell>
          <cell r="H199">
            <v>9999</v>
          </cell>
          <cell r="I199" t="str">
            <v>No</v>
          </cell>
          <cell r="J199" t="str">
            <v>Yes</v>
          </cell>
          <cell r="L199">
            <v>360</v>
          </cell>
          <cell r="M199">
            <v>450</v>
          </cell>
        </row>
        <row r="200">
          <cell r="A200" t="str">
            <v>APPC-12XP-R23</v>
          </cell>
          <cell r="B200" t="str">
            <v>APPC-12XP-R23</v>
          </cell>
          <cell r="C200" t="str">
            <v xml:space="preserve">ProDVX </v>
          </cell>
          <cell r="D200" t="str">
            <v>ProDVX APPC-12XP-R23 Android 12 Room Panel (PoE)</v>
          </cell>
          <cell r="E200" t="str">
            <v>AV Intel</v>
          </cell>
          <cell r="F200" t="str">
            <v>ProDVX</v>
          </cell>
          <cell r="H200">
            <v>19</v>
          </cell>
          <cell r="I200" t="str">
            <v>Yes</v>
          </cell>
          <cell r="J200" t="str">
            <v>No</v>
          </cell>
          <cell r="L200">
            <v>559</v>
          </cell>
          <cell r="M200">
            <v>699</v>
          </cell>
          <cell r="N200">
            <v>45617</v>
          </cell>
        </row>
        <row r="201">
          <cell r="A201" t="str">
            <v>WM-25</v>
          </cell>
          <cell r="B201" t="str">
            <v>WM-25</v>
          </cell>
          <cell r="C201" t="str">
            <v xml:space="preserve">ProDVX </v>
          </cell>
          <cell r="D201" t="str">
            <v>ProDVX Wall Mount for 10.1" Panels</v>
          </cell>
          <cell r="E201" t="str">
            <v>AV Intel</v>
          </cell>
          <cell r="F201" t="str">
            <v>ProDVX</v>
          </cell>
          <cell r="H201">
            <v>19</v>
          </cell>
          <cell r="I201" t="str">
            <v>Yes</v>
          </cell>
          <cell r="J201" t="str">
            <v>No</v>
          </cell>
          <cell r="L201">
            <v>43</v>
          </cell>
          <cell r="M201">
            <v>49</v>
          </cell>
          <cell r="N201">
            <v>45617</v>
          </cell>
        </row>
        <row r="202">
          <cell r="A202" t="str">
            <v>APPC-10SLB</v>
          </cell>
          <cell r="B202" t="str">
            <v>APPC-10SLB</v>
          </cell>
          <cell r="C202" t="str">
            <v xml:space="preserve">ProDVX </v>
          </cell>
          <cell r="D202" t="str">
            <v>ProDVX APPC-10SLB Room Panel (Surround LED Bar) - Black</v>
          </cell>
          <cell r="E202" t="str">
            <v>AV Intel</v>
          </cell>
          <cell r="F202" t="str">
            <v>ProDVX</v>
          </cell>
          <cell r="H202">
            <v>9</v>
          </cell>
          <cell r="I202" t="str">
            <v>No</v>
          </cell>
          <cell r="J202" t="str">
            <v>No</v>
          </cell>
          <cell r="K202" t="str">
            <v>Yes</v>
          </cell>
          <cell r="L202">
            <v>0</v>
          </cell>
          <cell r="M202">
            <v>599</v>
          </cell>
          <cell r="N202">
            <v>45617</v>
          </cell>
        </row>
        <row r="203">
          <cell r="A203" t="str">
            <v>DS-15</v>
          </cell>
          <cell r="B203" t="str">
            <v>DS-15</v>
          </cell>
          <cell r="C203" t="str">
            <v xml:space="preserve">ProDVX </v>
          </cell>
          <cell r="D203" t="str">
            <v>ProDVX DS-15 Desk stand VESA 75/100</v>
          </cell>
          <cell r="E203" t="str">
            <v>AV Intel</v>
          </cell>
          <cell r="F203" t="str">
            <v>ProDVX</v>
          </cell>
          <cell r="H203">
            <v>5</v>
          </cell>
          <cell r="I203" t="str">
            <v>Yes</v>
          </cell>
          <cell r="J203" t="str">
            <v>No</v>
          </cell>
          <cell r="L203">
            <v>44</v>
          </cell>
          <cell r="M203">
            <v>54</v>
          </cell>
          <cell r="N203">
            <v>45617</v>
          </cell>
        </row>
        <row r="204">
          <cell r="A204" t="str">
            <v>WM-35</v>
          </cell>
          <cell r="B204" t="str">
            <v>WM-35</v>
          </cell>
          <cell r="C204" t="str">
            <v xml:space="preserve">ProDVX </v>
          </cell>
          <cell r="D204" t="str">
            <v>ProDVX Angled Wall Mount for 10.1" Panels</v>
          </cell>
          <cell r="E204" t="str">
            <v>AV Intel</v>
          </cell>
          <cell r="F204" t="str">
            <v>ProDVX</v>
          </cell>
          <cell r="H204">
            <v>4</v>
          </cell>
          <cell r="I204" t="str">
            <v>Yes</v>
          </cell>
          <cell r="J204" t="str">
            <v>No</v>
          </cell>
          <cell r="L204">
            <v>32</v>
          </cell>
          <cell r="M204">
            <v>39</v>
          </cell>
          <cell r="N204">
            <v>45617</v>
          </cell>
        </row>
        <row r="205">
          <cell r="A205" t="str">
            <v>APPC-10XP-R23</v>
          </cell>
          <cell r="B205" t="str">
            <v>APPC-10XP-R23</v>
          </cell>
          <cell r="C205" t="str">
            <v xml:space="preserve">ProDVX </v>
          </cell>
          <cell r="D205" t="str">
            <v>ProDVX APPC-10XP-R23 Android 12 Room Panel (PoE)</v>
          </cell>
          <cell r="E205" t="str">
            <v>AV Intel</v>
          </cell>
          <cell r="F205" t="str">
            <v>ProDVX</v>
          </cell>
          <cell r="H205">
            <v>2</v>
          </cell>
          <cell r="I205" t="str">
            <v>Yes</v>
          </cell>
          <cell r="J205" t="str">
            <v>No</v>
          </cell>
          <cell r="L205">
            <v>479</v>
          </cell>
          <cell r="M205">
            <v>599</v>
          </cell>
          <cell r="N205">
            <v>45617</v>
          </cell>
        </row>
        <row r="206">
          <cell r="A206" t="str">
            <v>APPC-10SLB-R23</v>
          </cell>
          <cell r="B206" t="str">
            <v>APPC-10SLB-R23</v>
          </cell>
          <cell r="C206" t="str">
            <v xml:space="preserve">ProDVX </v>
          </cell>
          <cell r="D206" t="str">
            <v>ProDVX Android 12 Panel PC, Non-glare</v>
          </cell>
          <cell r="E206" t="str">
            <v>AV Intel</v>
          </cell>
          <cell r="F206" t="str">
            <v>ProDVX</v>
          </cell>
          <cell r="H206">
            <v>1</v>
          </cell>
          <cell r="I206" t="str">
            <v>Yes</v>
          </cell>
          <cell r="J206" t="str">
            <v>No</v>
          </cell>
          <cell r="L206">
            <v>515</v>
          </cell>
          <cell r="M206">
            <v>649</v>
          </cell>
          <cell r="N206">
            <v>45617</v>
          </cell>
        </row>
        <row r="207">
          <cell r="A207" t="str">
            <v>APPC-10SLB-R23</v>
          </cell>
          <cell r="B207" t="str">
            <v>APPC-10SLB-R23</v>
          </cell>
          <cell r="C207" t="str">
            <v xml:space="preserve">ProDVX </v>
          </cell>
          <cell r="D207" t="str">
            <v>ProDVX APPC-10SLB-R23 Android 12 Room Panel (PoE, Surround LED Bar)</v>
          </cell>
          <cell r="E207" t="str">
            <v>AV Intel</v>
          </cell>
          <cell r="F207" t="str">
            <v>ProDVX</v>
          </cell>
          <cell r="H207">
            <v>1</v>
          </cell>
          <cell r="I207" t="str">
            <v>No</v>
          </cell>
          <cell r="J207" t="str">
            <v>No</v>
          </cell>
          <cell r="K207" t="str">
            <v>Yes</v>
          </cell>
          <cell r="L207">
            <v>0</v>
          </cell>
          <cell r="M207">
            <v>649</v>
          </cell>
          <cell r="N207">
            <v>45617</v>
          </cell>
        </row>
        <row r="208">
          <cell r="A208" t="str">
            <v>APPC-10XPC-R23</v>
          </cell>
          <cell r="B208" t="str">
            <v>APPC-10XPC-R23</v>
          </cell>
          <cell r="C208" t="str">
            <v xml:space="preserve">ProDVX </v>
          </cell>
          <cell r="D208" t="str">
            <v>ProDVX APPC-10XPC-R23 Android 12 Room Panel (LED Side Bars) - Black</v>
          </cell>
          <cell r="E208" t="str">
            <v>AV Intel</v>
          </cell>
          <cell r="F208" t="str">
            <v>ProDVX</v>
          </cell>
          <cell r="G208" t="str">
            <v>04/12024</v>
          </cell>
          <cell r="H208">
            <v>1</v>
          </cell>
          <cell r="I208" t="str">
            <v>Yes</v>
          </cell>
          <cell r="J208" t="str">
            <v>No</v>
          </cell>
          <cell r="L208">
            <v>579</v>
          </cell>
          <cell r="M208">
            <v>599</v>
          </cell>
          <cell r="N208">
            <v>45630</v>
          </cell>
        </row>
        <row r="209">
          <cell r="A209" t="str">
            <v>DS-10</v>
          </cell>
          <cell r="B209" t="str">
            <v>DS-10</v>
          </cell>
          <cell r="C209" t="str">
            <v xml:space="preserve">ProDVX </v>
          </cell>
          <cell r="D209" t="str">
            <v>ProDVX DS-10 Desk stand for 10.1" panels</v>
          </cell>
          <cell r="E209" t="str">
            <v>AV Intel</v>
          </cell>
          <cell r="F209" t="str">
            <v>ProDVX</v>
          </cell>
          <cell r="H209">
            <v>1</v>
          </cell>
          <cell r="I209" t="str">
            <v>Yes</v>
          </cell>
          <cell r="J209" t="str">
            <v>No</v>
          </cell>
          <cell r="L209">
            <v>65</v>
          </cell>
          <cell r="M209">
            <v>89</v>
          </cell>
          <cell r="N209">
            <v>45617</v>
          </cell>
        </row>
        <row r="210">
          <cell r="A210" t="str">
            <v>DS-30</v>
          </cell>
          <cell r="B210" t="str">
            <v>DS-30</v>
          </cell>
          <cell r="C210" t="str">
            <v xml:space="preserve">ProDVX </v>
          </cell>
          <cell r="D210" t="str">
            <v>ProDVX DS-30 Desk Mounted Stand</v>
          </cell>
          <cell r="E210" t="str">
            <v>AV Intel</v>
          </cell>
          <cell r="F210" t="str">
            <v>ProDVX</v>
          </cell>
          <cell r="H210">
            <v>1</v>
          </cell>
          <cell r="I210" t="str">
            <v>Yes</v>
          </cell>
          <cell r="J210" t="str">
            <v>No</v>
          </cell>
          <cell r="L210">
            <v>35</v>
          </cell>
          <cell r="M210">
            <v>43</v>
          </cell>
          <cell r="N210">
            <v>45617</v>
          </cell>
        </row>
        <row r="211">
          <cell r="A211" t="str">
            <v>DS-75</v>
          </cell>
          <cell r="B211" t="str">
            <v>DS-75</v>
          </cell>
          <cell r="C211" t="str">
            <v xml:space="preserve">ProDVX </v>
          </cell>
          <cell r="D211" t="str">
            <v>ProDVX DS-75 Desk Stand VESA 75</v>
          </cell>
          <cell r="E211" t="str">
            <v>AV Intel</v>
          </cell>
          <cell r="F211" t="str">
            <v>ProDVX</v>
          </cell>
          <cell r="H211">
            <v>1</v>
          </cell>
          <cell r="I211" t="str">
            <v>Yes</v>
          </cell>
          <cell r="J211" t="str">
            <v>No</v>
          </cell>
          <cell r="L211">
            <v>59</v>
          </cell>
          <cell r="M211">
            <v>79</v>
          </cell>
          <cell r="N211">
            <v>45617</v>
          </cell>
        </row>
        <row r="212">
          <cell r="A212" t="str">
            <v>GM-75</v>
          </cell>
          <cell r="B212" t="str">
            <v>GM-75</v>
          </cell>
          <cell r="C212" t="str">
            <v xml:space="preserve">ProDVX </v>
          </cell>
          <cell r="D212" t="str">
            <v>ProDVX Glass Mount for 10.1" Panels</v>
          </cell>
          <cell r="E212" t="str">
            <v>AV Intel</v>
          </cell>
          <cell r="F212" t="str">
            <v>ProDVX</v>
          </cell>
          <cell r="H212">
            <v>1</v>
          </cell>
          <cell r="I212" t="str">
            <v>Yes</v>
          </cell>
          <cell r="J212" t="str">
            <v>No</v>
          </cell>
          <cell r="L212">
            <v>49</v>
          </cell>
          <cell r="M212">
            <v>69</v>
          </cell>
          <cell r="N212">
            <v>45617</v>
          </cell>
        </row>
        <row r="213">
          <cell r="A213" t="str">
            <v>1D/2D Barcode Module</v>
          </cell>
          <cell r="B213" t="str">
            <v>1D/2D Barcode Module</v>
          </cell>
          <cell r="C213" t="str">
            <v xml:space="preserve">ProDVX </v>
          </cell>
          <cell r="D213" t="str">
            <v>ProDVX 1D/2D Barcode Module</v>
          </cell>
          <cell r="E213" t="str">
            <v>AV Intel</v>
          </cell>
          <cell r="F213" t="str">
            <v>ProDVX</v>
          </cell>
          <cell r="H213">
            <v>0</v>
          </cell>
          <cell r="I213" t="str">
            <v>Yes</v>
          </cell>
          <cell r="J213" t="str">
            <v>No</v>
          </cell>
          <cell r="L213">
            <v>130</v>
          </cell>
          <cell r="M213">
            <v>159</v>
          </cell>
          <cell r="N213">
            <v>45617</v>
          </cell>
        </row>
        <row r="214">
          <cell r="A214" t="str">
            <v>ABPC-4200</v>
          </cell>
          <cell r="B214" t="str">
            <v>ABPC-4200</v>
          </cell>
          <cell r="C214" t="str">
            <v xml:space="preserve">ProDVX </v>
          </cell>
          <cell r="D214" t="str">
            <v>ProDVX ABPC-4200 Android HDMI media player</v>
          </cell>
          <cell r="E214" t="str">
            <v>AV Intel</v>
          </cell>
          <cell r="F214" t="str">
            <v>ProDVX</v>
          </cell>
          <cell r="H214">
            <v>0</v>
          </cell>
          <cell r="I214" t="str">
            <v>Yes</v>
          </cell>
          <cell r="J214" t="str">
            <v>No</v>
          </cell>
          <cell r="L214">
            <v>325</v>
          </cell>
          <cell r="M214">
            <v>397</v>
          </cell>
          <cell r="N214">
            <v>45617</v>
          </cell>
        </row>
        <row r="215">
          <cell r="A215" t="str">
            <v>ABPC-4220</v>
          </cell>
          <cell r="B215" t="str">
            <v>ABPC-4220</v>
          </cell>
          <cell r="C215" t="str">
            <v xml:space="preserve">ProDVX </v>
          </cell>
          <cell r="D215" t="str">
            <v>ProDVX  ABPC-4220 Android HDMI media player (PoE)</v>
          </cell>
          <cell r="E215" t="str">
            <v>AV Intel</v>
          </cell>
          <cell r="F215" t="str">
            <v>ProDVX</v>
          </cell>
          <cell r="H215">
            <v>0</v>
          </cell>
          <cell r="I215" t="str">
            <v>Yes</v>
          </cell>
          <cell r="J215" t="str">
            <v>No</v>
          </cell>
          <cell r="L215">
            <v>340</v>
          </cell>
          <cell r="M215">
            <v>415</v>
          </cell>
          <cell r="N215">
            <v>45617</v>
          </cell>
        </row>
        <row r="216">
          <cell r="A216" t="str">
            <v>APPC-10SLBe</v>
          </cell>
          <cell r="B216" t="str">
            <v>APPC-10SLBe</v>
          </cell>
          <cell r="C216" t="str">
            <v xml:space="preserve">ProDVX </v>
          </cell>
          <cell r="D216" t="str">
            <v>ProDVX APPC-10SLBe Room Panel (Surround LED Bar) - Black</v>
          </cell>
          <cell r="E216" t="str">
            <v>AV Intel</v>
          </cell>
          <cell r="F216" t="str">
            <v>ProDVX</v>
          </cell>
          <cell r="H216">
            <v>0</v>
          </cell>
          <cell r="I216" t="str">
            <v>Yes</v>
          </cell>
          <cell r="J216" t="str">
            <v>No</v>
          </cell>
          <cell r="L216">
            <v>599</v>
          </cell>
          <cell r="M216">
            <v>699</v>
          </cell>
          <cell r="N216">
            <v>45617</v>
          </cell>
        </row>
        <row r="217">
          <cell r="A217" t="str">
            <v>APPC-10SLBN</v>
          </cell>
          <cell r="B217" t="str">
            <v>APPC-10SLBN</v>
          </cell>
          <cell r="C217" t="str">
            <v xml:space="preserve">ProDVX </v>
          </cell>
          <cell r="D217" t="str">
            <v>ProDVX APPC-10SLBN Display (Surround LED Bar &amp; NFC Reader) - Black</v>
          </cell>
          <cell r="E217" t="str">
            <v>AV Intel</v>
          </cell>
          <cell r="F217" t="str">
            <v>ProDVX</v>
          </cell>
          <cell r="H217">
            <v>0</v>
          </cell>
          <cell r="I217" t="str">
            <v>No</v>
          </cell>
          <cell r="J217" t="str">
            <v>No</v>
          </cell>
          <cell r="K217" t="str">
            <v>Yes</v>
          </cell>
          <cell r="L217">
            <v>0</v>
          </cell>
          <cell r="M217">
            <v>669</v>
          </cell>
          <cell r="N217">
            <v>45617</v>
          </cell>
        </row>
        <row r="218">
          <cell r="A218" t="str">
            <v>APPC-10SLBN-R23</v>
          </cell>
          <cell r="B218" t="str">
            <v>APPC-10SLBN-R23</v>
          </cell>
          <cell r="C218" t="str">
            <v xml:space="preserve">ProDVX </v>
          </cell>
          <cell r="D218" t="str">
            <v>ProDVX APPC-10SLBN-R23 Android 12 Room Panel (Surround LED Bar, NFC)</v>
          </cell>
          <cell r="E218" t="str">
            <v>AV Intel</v>
          </cell>
          <cell r="F218" t="str">
            <v>ProDVX</v>
          </cell>
          <cell r="H218">
            <v>0</v>
          </cell>
          <cell r="I218" t="str">
            <v>Yes</v>
          </cell>
          <cell r="J218" t="str">
            <v>No</v>
          </cell>
          <cell r="L218">
            <v>535</v>
          </cell>
          <cell r="M218">
            <v>669</v>
          </cell>
          <cell r="N218">
            <v>45617</v>
          </cell>
        </row>
        <row r="219">
          <cell r="A219" t="str">
            <v>APPC-10SLBNW</v>
          </cell>
          <cell r="B219" t="str">
            <v>APPC-10SLBNW</v>
          </cell>
          <cell r="C219" t="str">
            <v xml:space="preserve">ProDVX </v>
          </cell>
          <cell r="D219" t="str">
            <v>ProDVX APPC-10SLBNW (White, NFC) Room Panel</v>
          </cell>
          <cell r="E219" t="str">
            <v>AV Intel</v>
          </cell>
          <cell r="F219" t="str">
            <v>ProDVX</v>
          </cell>
          <cell r="H219">
            <v>0</v>
          </cell>
          <cell r="I219" t="str">
            <v>Yes</v>
          </cell>
          <cell r="J219" t="str">
            <v>No</v>
          </cell>
          <cell r="L219">
            <v>569</v>
          </cell>
          <cell r="M219">
            <v>669</v>
          </cell>
          <cell r="N219">
            <v>45617</v>
          </cell>
        </row>
        <row r="220">
          <cell r="A220" t="str">
            <v>APPC-10SLBNW-R23</v>
          </cell>
          <cell r="B220" t="str">
            <v>APPC-10SLBNW-R23</v>
          </cell>
          <cell r="C220" t="str">
            <v xml:space="preserve">ProDVX </v>
          </cell>
          <cell r="D220" t="str">
            <v>ProDVX APPC-10SLBNW-R23 Android 12 Room Panel (Surround LED Bar, NFC, White)</v>
          </cell>
          <cell r="E220" t="str">
            <v>AV Intel</v>
          </cell>
          <cell r="F220" t="str">
            <v>ProDVX</v>
          </cell>
          <cell r="H220">
            <v>0</v>
          </cell>
          <cell r="I220" t="str">
            <v>Yes</v>
          </cell>
          <cell r="J220" t="str">
            <v>No</v>
          </cell>
          <cell r="L220">
            <v>539</v>
          </cell>
          <cell r="M220">
            <v>679</v>
          </cell>
          <cell r="N220">
            <v>45617</v>
          </cell>
        </row>
        <row r="221">
          <cell r="A221" t="str">
            <v>APPC-10X</v>
          </cell>
          <cell r="B221" t="str">
            <v>APPC-10X</v>
          </cell>
          <cell r="C221" t="str">
            <v xml:space="preserve">ProDVX </v>
          </cell>
          <cell r="D221" t="str">
            <v>ProDVX APPC-10X Room Panel</v>
          </cell>
          <cell r="E221" t="str">
            <v>AV Intel</v>
          </cell>
          <cell r="F221" t="str">
            <v>ProDVX</v>
          </cell>
          <cell r="H221">
            <v>0</v>
          </cell>
          <cell r="I221" t="str">
            <v>No</v>
          </cell>
          <cell r="J221" t="str">
            <v>No</v>
          </cell>
          <cell r="K221" t="str">
            <v>Yes</v>
          </cell>
          <cell r="L221">
            <v>0</v>
          </cell>
          <cell r="N221">
            <v>45617</v>
          </cell>
        </row>
        <row r="222">
          <cell r="A222" t="str">
            <v>APPC-10XP</v>
          </cell>
          <cell r="B222" t="str">
            <v>APPC-10XP</v>
          </cell>
          <cell r="C222" t="str">
            <v xml:space="preserve">ProDVX </v>
          </cell>
          <cell r="D222" t="str">
            <v>ProDVX APPC-10XP Room Panel (PoE)</v>
          </cell>
          <cell r="E222" t="str">
            <v>AV Intel</v>
          </cell>
          <cell r="F222" t="str">
            <v>ProDVX</v>
          </cell>
          <cell r="H222">
            <v>0</v>
          </cell>
          <cell r="I222" t="str">
            <v>No</v>
          </cell>
          <cell r="J222" t="str">
            <v>No</v>
          </cell>
          <cell r="K222" t="str">
            <v>Yes</v>
          </cell>
          <cell r="L222">
            <v>0</v>
          </cell>
          <cell r="M222">
            <v>629</v>
          </cell>
          <cell r="N222">
            <v>45617</v>
          </cell>
        </row>
        <row r="223">
          <cell r="A223" t="str">
            <v>APPC-10XP (Camera)</v>
          </cell>
          <cell r="B223" t="str">
            <v>APPC-10XP (Camera)</v>
          </cell>
          <cell r="C223" t="str">
            <v xml:space="preserve">ProDVX </v>
          </cell>
          <cell r="D223" t="str">
            <v>ProDVX APPC-10XP Room Panel (PoE, Camera version)</v>
          </cell>
          <cell r="E223" t="str">
            <v>AV Intel</v>
          </cell>
          <cell r="F223" t="str">
            <v>ProDVX</v>
          </cell>
          <cell r="H223">
            <v>0</v>
          </cell>
          <cell r="I223" t="str">
            <v>No</v>
          </cell>
          <cell r="J223" t="str">
            <v>No</v>
          </cell>
          <cell r="K223" t="str">
            <v>Yes</v>
          </cell>
          <cell r="L223">
            <v>0</v>
          </cell>
          <cell r="M223">
            <v>657</v>
          </cell>
          <cell r="N223">
            <v>45617</v>
          </cell>
        </row>
        <row r="224">
          <cell r="A224" t="str">
            <v>APPC-10XPL</v>
          </cell>
          <cell r="B224" t="str">
            <v>APPC-10XPL</v>
          </cell>
          <cell r="C224" t="str">
            <v xml:space="preserve">ProDVX </v>
          </cell>
          <cell r="D224" t="str">
            <v>ProDVX APPC-10XPL Room Panel (LED Side Bars) - Black</v>
          </cell>
          <cell r="E224" t="str">
            <v>AV Intel</v>
          </cell>
          <cell r="F224" t="str">
            <v>ProDVX</v>
          </cell>
          <cell r="H224">
            <v>0</v>
          </cell>
          <cell r="I224" t="str">
            <v>No</v>
          </cell>
          <cell r="J224" t="str">
            <v>No</v>
          </cell>
          <cell r="K224" t="str">
            <v>Yes</v>
          </cell>
          <cell r="L224">
            <v>0</v>
          </cell>
          <cell r="M224">
            <v>599</v>
          </cell>
          <cell r="N224">
            <v>45617</v>
          </cell>
        </row>
        <row r="225">
          <cell r="A225" t="str">
            <v>APPC-10XPLN</v>
          </cell>
          <cell r="B225" t="str">
            <v>APPC-10XPLN</v>
          </cell>
          <cell r="C225" t="str">
            <v xml:space="preserve">ProDVX </v>
          </cell>
          <cell r="D225" t="str">
            <v>ProDVX APPC-10XPL Room Panel (LED Side Bars, NFC)</v>
          </cell>
          <cell r="E225" t="str">
            <v>AV Intel</v>
          </cell>
          <cell r="F225" t="str">
            <v>ProDVX</v>
          </cell>
          <cell r="H225">
            <v>0</v>
          </cell>
          <cell r="I225" t="str">
            <v>No</v>
          </cell>
          <cell r="J225" t="str">
            <v>No</v>
          </cell>
          <cell r="K225" t="str">
            <v>Yes</v>
          </cell>
          <cell r="L225">
            <v>0</v>
          </cell>
          <cell r="M225">
            <v>658</v>
          </cell>
          <cell r="N225">
            <v>45617</v>
          </cell>
        </row>
        <row r="226">
          <cell r="A226" t="str">
            <v>APPC-10XPLN-R23</v>
          </cell>
          <cell r="B226" t="str">
            <v>APPC-10XPLN-R23</v>
          </cell>
          <cell r="C226" t="str">
            <v xml:space="preserve">ProDVX </v>
          </cell>
          <cell r="D226" t="str">
            <v>ProDVX APPC-10XPLN-R23 Android 12 Room Panel (LED Side Bars, NFC)</v>
          </cell>
          <cell r="E226" t="str">
            <v>AV Intel</v>
          </cell>
          <cell r="F226" t="str">
            <v>ProDVX</v>
          </cell>
          <cell r="H226">
            <v>0</v>
          </cell>
          <cell r="I226" t="str">
            <v>Yes</v>
          </cell>
          <cell r="J226" t="str">
            <v>No</v>
          </cell>
          <cell r="L226">
            <v>535</v>
          </cell>
          <cell r="M226">
            <v>649</v>
          </cell>
          <cell r="N226">
            <v>45617</v>
          </cell>
        </row>
        <row r="227">
          <cell r="A227" t="str">
            <v>APPC-10XPLNW</v>
          </cell>
          <cell r="B227" t="str">
            <v>APPC-10XPLNW</v>
          </cell>
          <cell r="C227" t="str">
            <v xml:space="preserve">ProDVX </v>
          </cell>
          <cell r="D227" t="str">
            <v xml:space="preserve">ProDVX APPC-10XPLNW Room Panel (LED Side Bars, White, NFC) </v>
          </cell>
          <cell r="E227" t="str">
            <v>AV Intel</v>
          </cell>
          <cell r="F227" t="str">
            <v>ProDVX</v>
          </cell>
          <cell r="H227">
            <v>0</v>
          </cell>
          <cell r="I227" t="str">
            <v>No</v>
          </cell>
          <cell r="J227" t="str">
            <v>No</v>
          </cell>
          <cell r="K227" t="str">
            <v>Yes</v>
          </cell>
          <cell r="L227">
            <v>0</v>
          </cell>
          <cell r="M227">
            <v>658</v>
          </cell>
          <cell r="N227">
            <v>45617</v>
          </cell>
        </row>
        <row r="228">
          <cell r="A228" t="str">
            <v>APPC-10XPLNW-R23</v>
          </cell>
          <cell r="B228" t="str">
            <v>APPC-10XPLNW-R23</v>
          </cell>
          <cell r="C228" t="str">
            <v xml:space="preserve">ProDVX </v>
          </cell>
          <cell r="D228" t="str">
            <v xml:space="preserve">ProDVX APPC-10XPLNW-R23 Android 12 Room Panel (LED Side Bars, White, NFC) </v>
          </cell>
          <cell r="E228" t="str">
            <v>AV Intel</v>
          </cell>
          <cell r="F228" t="str">
            <v>ProDVX</v>
          </cell>
          <cell r="H228">
            <v>0</v>
          </cell>
          <cell r="I228" t="str">
            <v>Yes</v>
          </cell>
          <cell r="J228" t="str">
            <v>No</v>
          </cell>
          <cell r="L228">
            <v>519</v>
          </cell>
          <cell r="M228">
            <v>649</v>
          </cell>
          <cell r="N228">
            <v>45617</v>
          </cell>
        </row>
        <row r="229">
          <cell r="A229" t="str">
            <v>APPC-10XPL-R23</v>
          </cell>
          <cell r="B229" t="str">
            <v>APPC-10XPL-R23</v>
          </cell>
          <cell r="C229" t="str">
            <v xml:space="preserve">ProDVX </v>
          </cell>
          <cell r="D229" t="str">
            <v>ProDVX APPC-10XPL-R23 Android 12 Room Panel (LED Side Bars) - Black</v>
          </cell>
          <cell r="E229" t="str">
            <v>AV Intel</v>
          </cell>
          <cell r="F229" t="str">
            <v>ProDVX</v>
          </cell>
          <cell r="H229">
            <v>0</v>
          </cell>
          <cell r="I229" t="str">
            <v>Yes</v>
          </cell>
          <cell r="J229" t="str">
            <v>No</v>
          </cell>
          <cell r="L229">
            <v>509</v>
          </cell>
          <cell r="M229">
            <v>629</v>
          </cell>
          <cell r="N229">
            <v>45617</v>
          </cell>
        </row>
        <row r="230">
          <cell r="A230" t="str">
            <v>APPC-12XP</v>
          </cell>
          <cell r="B230" t="str">
            <v>APPC-12XP</v>
          </cell>
          <cell r="C230" t="str">
            <v xml:space="preserve">ProDVX </v>
          </cell>
          <cell r="D230" t="str">
            <v>ProDVX APPC-12XP Room Panel (PoE)</v>
          </cell>
          <cell r="E230" t="str">
            <v>AV Intel</v>
          </cell>
          <cell r="F230" t="str">
            <v>ProDVX</v>
          </cell>
          <cell r="H230">
            <v>0</v>
          </cell>
          <cell r="I230" t="str">
            <v>No</v>
          </cell>
          <cell r="J230" t="str">
            <v>No</v>
          </cell>
          <cell r="K230" t="str">
            <v>Yes</v>
          </cell>
          <cell r="L230">
            <v>0</v>
          </cell>
          <cell r="M230">
            <v>739</v>
          </cell>
          <cell r="N230">
            <v>45617</v>
          </cell>
        </row>
        <row r="231">
          <cell r="A231" t="str">
            <v>APPC-13XP</v>
          </cell>
          <cell r="B231" t="str">
            <v>APPC-13XP</v>
          </cell>
          <cell r="C231" t="str">
            <v xml:space="preserve">ProDVX </v>
          </cell>
          <cell r="D231" t="str">
            <v>ProDVX APPC-13XP Room Panel (PoE)</v>
          </cell>
          <cell r="E231" t="str">
            <v>AV Intel</v>
          </cell>
          <cell r="F231" t="str">
            <v>ProDVX</v>
          </cell>
          <cell r="H231">
            <v>0</v>
          </cell>
          <cell r="I231" t="str">
            <v>Yes</v>
          </cell>
          <cell r="J231" t="str">
            <v>No</v>
          </cell>
          <cell r="L231">
            <v>699</v>
          </cell>
          <cell r="M231">
            <v>749</v>
          </cell>
          <cell r="N231">
            <v>45617</v>
          </cell>
        </row>
        <row r="232">
          <cell r="A232" t="str">
            <v>APPC-13XP-R23</v>
          </cell>
          <cell r="B232" t="str">
            <v>APPC-13XP-R23</v>
          </cell>
          <cell r="C232" t="str">
            <v xml:space="preserve">ProDVX </v>
          </cell>
          <cell r="D232" t="str">
            <v>ProDVX APPC-13XP-R23 Android 12 Room Panel (PoE)</v>
          </cell>
          <cell r="E232" t="str">
            <v>AV Intel</v>
          </cell>
          <cell r="F232" t="str">
            <v>ProDVX</v>
          </cell>
          <cell r="H232">
            <v>0</v>
          </cell>
          <cell r="I232" t="str">
            <v>Yes</v>
          </cell>
          <cell r="J232" t="str">
            <v>No</v>
          </cell>
          <cell r="L232">
            <v>605</v>
          </cell>
          <cell r="M232">
            <v>759</v>
          </cell>
          <cell r="N232">
            <v>45617</v>
          </cell>
        </row>
        <row r="233">
          <cell r="A233" t="str">
            <v>APPC-15XP</v>
          </cell>
          <cell r="B233" t="str">
            <v>APPC-15XP</v>
          </cell>
          <cell r="C233" t="str">
            <v xml:space="preserve">ProDVX </v>
          </cell>
          <cell r="D233" t="str">
            <v>ProDVX APPC-15XP Room Panel (PoE)</v>
          </cell>
          <cell r="E233" t="str">
            <v>AV Intel</v>
          </cell>
          <cell r="F233" t="str">
            <v>ProDVX</v>
          </cell>
          <cell r="H233">
            <v>0</v>
          </cell>
          <cell r="I233" t="str">
            <v>No</v>
          </cell>
          <cell r="J233" t="str">
            <v>No</v>
          </cell>
          <cell r="K233" t="str">
            <v>Yes</v>
          </cell>
          <cell r="L233">
            <v>0</v>
          </cell>
          <cell r="N233">
            <v>45617</v>
          </cell>
        </row>
        <row r="234">
          <cell r="A234" t="str">
            <v>APPC-15XP-R23</v>
          </cell>
          <cell r="B234" t="str">
            <v>APPC-15XP-R23</v>
          </cell>
          <cell r="C234" t="str">
            <v xml:space="preserve">ProDVX </v>
          </cell>
          <cell r="D234" t="str">
            <v>ProDVX APPC-15XP-R23 Android 11 Room Panel</v>
          </cell>
          <cell r="E234" t="str">
            <v>AV Intel</v>
          </cell>
          <cell r="F234" t="str">
            <v>ProDVX</v>
          </cell>
          <cell r="H234">
            <v>0</v>
          </cell>
          <cell r="I234" t="str">
            <v>Yes</v>
          </cell>
          <cell r="J234" t="str">
            <v>No</v>
          </cell>
          <cell r="L234">
            <v>669</v>
          </cell>
          <cell r="M234">
            <v>839</v>
          </cell>
          <cell r="N234">
            <v>45617</v>
          </cell>
        </row>
        <row r="235">
          <cell r="A235" t="str">
            <v>APPC-17EL</v>
          </cell>
          <cell r="B235" t="str">
            <v>APPC-17EL</v>
          </cell>
          <cell r="C235" t="str">
            <v xml:space="preserve">ProDVX </v>
          </cell>
          <cell r="D235" t="str">
            <v>ProDVX APPC-17EL Display</v>
          </cell>
          <cell r="E235" t="str">
            <v>AV Intel</v>
          </cell>
          <cell r="F235" t="str">
            <v>ProDVX</v>
          </cell>
          <cell r="H235">
            <v>0</v>
          </cell>
          <cell r="I235" t="str">
            <v>Yes</v>
          </cell>
          <cell r="J235" t="str">
            <v>No</v>
          </cell>
          <cell r="L235">
            <v>759</v>
          </cell>
          <cell r="M235">
            <v>825</v>
          </cell>
          <cell r="N235">
            <v>45617</v>
          </cell>
        </row>
        <row r="236">
          <cell r="A236" t="str">
            <v>APPC-22XP</v>
          </cell>
          <cell r="B236" t="str">
            <v>APPC-22XP</v>
          </cell>
          <cell r="C236" t="str">
            <v xml:space="preserve">ProDVX </v>
          </cell>
          <cell r="D236" t="str">
            <v>ProDVX APPC-22XP - 21.5" Android Interactive Display</v>
          </cell>
          <cell r="E236" t="str">
            <v>AV Intel</v>
          </cell>
          <cell r="F236" t="str">
            <v>ProDVX</v>
          </cell>
          <cell r="H236">
            <v>0</v>
          </cell>
          <cell r="I236" t="str">
            <v>No</v>
          </cell>
          <cell r="J236" t="str">
            <v>No</v>
          </cell>
          <cell r="K236" t="str">
            <v>Yes</v>
          </cell>
          <cell r="L236">
            <v>0</v>
          </cell>
          <cell r="N236">
            <v>45617</v>
          </cell>
        </row>
        <row r="237">
          <cell r="A237" t="str">
            <v xml:space="preserve">APPC-22XP-R23 </v>
          </cell>
          <cell r="B237" t="str">
            <v xml:space="preserve">APPC-22XP-R23 </v>
          </cell>
          <cell r="C237" t="str">
            <v xml:space="preserve">ProDVX </v>
          </cell>
          <cell r="D237" t="str">
            <v>ProDVX APPC-22XP-R23  Android 11 Room Panel</v>
          </cell>
          <cell r="E237" t="str">
            <v>AV Intel</v>
          </cell>
          <cell r="F237" t="str">
            <v>ProDVX</v>
          </cell>
          <cell r="H237">
            <v>0</v>
          </cell>
          <cell r="I237" t="str">
            <v>Yes</v>
          </cell>
          <cell r="J237" t="str">
            <v>No</v>
          </cell>
          <cell r="L237">
            <v>959</v>
          </cell>
          <cell r="M237">
            <v>1149</v>
          </cell>
          <cell r="N237">
            <v>45617</v>
          </cell>
        </row>
        <row r="238">
          <cell r="A238" t="str">
            <v>APPC-24X</v>
          </cell>
          <cell r="B238" t="str">
            <v>APPC-24X</v>
          </cell>
          <cell r="C238" t="str">
            <v xml:space="preserve">ProDVX </v>
          </cell>
          <cell r="D238" t="str">
            <v>ProDVX APPC-24X Display</v>
          </cell>
          <cell r="E238" t="str">
            <v>AV Intel</v>
          </cell>
          <cell r="F238" t="str">
            <v>ProDVX</v>
          </cell>
          <cell r="H238">
            <v>0</v>
          </cell>
          <cell r="I238" t="str">
            <v>No</v>
          </cell>
          <cell r="J238" t="str">
            <v>No</v>
          </cell>
          <cell r="K238" t="str">
            <v>Yes</v>
          </cell>
          <cell r="L238">
            <v>0</v>
          </cell>
          <cell r="M238">
            <v>997</v>
          </cell>
          <cell r="N238">
            <v>45617</v>
          </cell>
        </row>
        <row r="239">
          <cell r="A239" t="str">
            <v xml:space="preserve">APPC-24X-R23 </v>
          </cell>
          <cell r="B239" t="str">
            <v xml:space="preserve">APPC-24X-R23 </v>
          </cell>
          <cell r="C239" t="str">
            <v xml:space="preserve">ProDVX </v>
          </cell>
          <cell r="D239" t="str">
            <v>ProDVX APPC-24X-R23  Android 11 Display</v>
          </cell>
          <cell r="E239" t="str">
            <v>AV Intel</v>
          </cell>
          <cell r="F239" t="str">
            <v>ProDVX</v>
          </cell>
          <cell r="H239">
            <v>0</v>
          </cell>
          <cell r="I239" t="str">
            <v>Yes</v>
          </cell>
          <cell r="J239" t="str">
            <v>No</v>
          </cell>
          <cell r="L239">
            <v>1099</v>
          </cell>
          <cell r="M239">
            <v>1375</v>
          </cell>
          <cell r="N239">
            <v>45617</v>
          </cell>
        </row>
        <row r="240">
          <cell r="A240" t="str">
            <v>APPC-27X</v>
          </cell>
          <cell r="B240" t="str">
            <v>APPC-27X</v>
          </cell>
          <cell r="C240" t="str">
            <v xml:space="preserve">ProDVX </v>
          </cell>
          <cell r="D240" t="str">
            <v>ProDVX APPC-27X Display</v>
          </cell>
          <cell r="E240" t="str">
            <v>AV Intel</v>
          </cell>
          <cell r="F240" t="str">
            <v>ProDVX</v>
          </cell>
          <cell r="H240">
            <v>0</v>
          </cell>
          <cell r="I240" t="str">
            <v>No</v>
          </cell>
          <cell r="J240" t="str">
            <v>No</v>
          </cell>
          <cell r="K240" t="str">
            <v>Yes</v>
          </cell>
          <cell r="L240">
            <v>0</v>
          </cell>
          <cell r="N240">
            <v>45617</v>
          </cell>
        </row>
        <row r="241">
          <cell r="A241" t="str">
            <v>APPC-32X</v>
          </cell>
          <cell r="B241" t="str">
            <v>APPC-32X</v>
          </cell>
          <cell r="C241" t="str">
            <v xml:space="preserve">ProDVX </v>
          </cell>
          <cell r="D241" t="str">
            <v>ProDVX APPC-32X Display</v>
          </cell>
          <cell r="E241" t="str">
            <v>AV Intel</v>
          </cell>
          <cell r="F241" t="str">
            <v>ProDVX</v>
          </cell>
          <cell r="H241">
            <v>0</v>
          </cell>
          <cell r="I241" t="str">
            <v>No</v>
          </cell>
          <cell r="J241" t="str">
            <v>No</v>
          </cell>
          <cell r="K241" t="str">
            <v>Yes</v>
          </cell>
          <cell r="L241">
            <v>0</v>
          </cell>
          <cell r="N241">
            <v>45617</v>
          </cell>
        </row>
        <row r="242">
          <cell r="A242" t="str">
            <v>APPC-32X-R23</v>
          </cell>
          <cell r="B242" t="str">
            <v>APPC-32X-R23</v>
          </cell>
          <cell r="C242" t="str">
            <v xml:space="preserve">ProDVX </v>
          </cell>
          <cell r="D242" t="str">
            <v>ProDVX APPC-32X-R23  Android 11 Display</v>
          </cell>
          <cell r="E242" t="str">
            <v>AV Intel</v>
          </cell>
          <cell r="F242" t="str">
            <v>ProDVX</v>
          </cell>
          <cell r="H242">
            <v>0</v>
          </cell>
          <cell r="I242" t="str">
            <v>Yes</v>
          </cell>
          <cell r="J242" t="str">
            <v>No</v>
          </cell>
          <cell r="L242">
            <v>1599</v>
          </cell>
          <cell r="M242">
            <v>1999</v>
          </cell>
          <cell r="N242">
            <v>45617</v>
          </cell>
        </row>
        <row r="243">
          <cell r="A243" t="str">
            <v>APPC-7XPLN-R23</v>
          </cell>
          <cell r="B243" t="str">
            <v>APPC-7XPLN-R23</v>
          </cell>
          <cell r="C243" t="str">
            <v xml:space="preserve">ProDVX </v>
          </cell>
          <cell r="D243" t="str">
            <v>ProDVX APPC-7XPLN Room Panel (LED side bars, NFC)</v>
          </cell>
          <cell r="E243" t="str">
            <v>AV Intel</v>
          </cell>
          <cell r="F243" t="str">
            <v>ProDVX</v>
          </cell>
          <cell r="H243">
            <v>0</v>
          </cell>
          <cell r="I243" t="str">
            <v>Yes</v>
          </cell>
          <cell r="J243" t="str">
            <v>No</v>
          </cell>
          <cell r="L243">
            <v>416</v>
          </cell>
          <cell r="M243">
            <v>508</v>
          </cell>
          <cell r="N243">
            <v>45617</v>
          </cell>
        </row>
        <row r="244">
          <cell r="A244" t="str">
            <v>APPC-7XPL-R23</v>
          </cell>
          <cell r="B244" t="str">
            <v>APPC-7XPL-R23</v>
          </cell>
          <cell r="C244" t="str">
            <v xml:space="preserve">ProDVX </v>
          </cell>
          <cell r="D244" t="str">
            <v>ProDVX APPC-7XPL Room Panel (LED side bars)</v>
          </cell>
          <cell r="E244" t="str">
            <v>AV Intel</v>
          </cell>
          <cell r="F244" t="str">
            <v>ProDVX</v>
          </cell>
          <cell r="H244">
            <v>0</v>
          </cell>
          <cell r="I244" t="str">
            <v>Yes</v>
          </cell>
          <cell r="J244" t="str">
            <v>No</v>
          </cell>
          <cell r="L244">
            <v>397</v>
          </cell>
          <cell r="M244">
            <v>485</v>
          </cell>
          <cell r="N244">
            <v>45617</v>
          </cell>
        </row>
        <row r="245">
          <cell r="A245" t="str">
            <v>DS-15 (White)</v>
          </cell>
          <cell r="B245" t="str">
            <v>DS-15 (White)</v>
          </cell>
          <cell r="C245" t="str">
            <v xml:space="preserve">ProDVX </v>
          </cell>
          <cell r="D245" t="str">
            <v>ProDVX DS-15 Desk stand VESA 75/100 (White)</v>
          </cell>
          <cell r="E245" t="str">
            <v>AV Intel</v>
          </cell>
          <cell r="F245" t="str">
            <v>ProDVX</v>
          </cell>
          <cell r="H245">
            <v>0</v>
          </cell>
          <cell r="I245" t="str">
            <v>Yes</v>
          </cell>
          <cell r="J245" t="str">
            <v>No</v>
          </cell>
          <cell r="L245">
            <v>44</v>
          </cell>
          <cell r="M245">
            <v>54</v>
          </cell>
          <cell r="N245">
            <v>45617</v>
          </cell>
        </row>
        <row r="246">
          <cell r="A246" t="str">
            <v>DS-20</v>
          </cell>
          <cell r="B246" t="str">
            <v>DS-20</v>
          </cell>
          <cell r="C246" t="str">
            <v xml:space="preserve">ProDVX </v>
          </cell>
          <cell r="D246" t="str">
            <v>ProDVX DS-20 screwable Desk stand</v>
          </cell>
          <cell r="E246" t="str">
            <v>AV Intel</v>
          </cell>
          <cell r="F246" t="str">
            <v>ProDVX</v>
          </cell>
          <cell r="H246">
            <v>0</v>
          </cell>
          <cell r="I246" t="str">
            <v>Yes</v>
          </cell>
          <cell r="J246" t="str">
            <v>No</v>
          </cell>
          <cell r="L246">
            <v>36</v>
          </cell>
          <cell r="M246">
            <v>45</v>
          </cell>
          <cell r="N246">
            <v>45617</v>
          </cell>
        </row>
        <row r="247">
          <cell r="A247" t="str">
            <v>DS-25</v>
          </cell>
          <cell r="B247" t="str">
            <v>DS-25</v>
          </cell>
          <cell r="C247" t="str">
            <v xml:space="preserve">ProDVX </v>
          </cell>
          <cell r="D247" t="str">
            <v>ProDVX DS-25 Desk stand VESA 75/100</v>
          </cell>
          <cell r="E247" t="str">
            <v>AV Intel</v>
          </cell>
          <cell r="F247" t="str">
            <v>ProDVX</v>
          </cell>
          <cell r="H247">
            <v>0</v>
          </cell>
          <cell r="I247" t="str">
            <v>Yes</v>
          </cell>
          <cell r="J247" t="str">
            <v>No</v>
          </cell>
          <cell r="L247">
            <v>40</v>
          </cell>
          <cell r="M247">
            <v>50</v>
          </cell>
          <cell r="N247">
            <v>45617</v>
          </cell>
        </row>
        <row r="248">
          <cell r="A248" t="str">
            <v>DS-40</v>
          </cell>
          <cell r="B248" t="str">
            <v>DS-40</v>
          </cell>
          <cell r="C248" t="str">
            <v xml:space="preserve">ProDVX </v>
          </cell>
          <cell r="D248" t="str">
            <v>ProDVX DS-40 Desk Mounted Stand</v>
          </cell>
          <cell r="E248" t="str">
            <v>AV Intel</v>
          </cell>
          <cell r="F248" t="str">
            <v>ProDVX</v>
          </cell>
          <cell r="H248">
            <v>0</v>
          </cell>
          <cell r="I248" t="str">
            <v>Yes</v>
          </cell>
          <cell r="J248" t="str">
            <v>No</v>
          </cell>
          <cell r="L248">
            <v>37</v>
          </cell>
          <cell r="M248">
            <v>46</v>
          </cell>
          <cell r="N248">
            <v>45617</v>
          </cell>
        </row>
        <row r="249">
          <cell r="A249" t="str">
            <v>FS-10</v>
          </cell>
          <cell r="B249" t="str">
            <v>FS-10</v>
          </cell>
          <cell r="C249" t="str">
            <v xml:space="preserve">ProDVX </v>
          </cell>
          <cell r="D249" t="str">
            <v>ProDVX FS-10 Floor stand</v>
          </cell>
          <cell r="E249" t="str">
            <v>AV Intel</v>
          </cell>
          <cell r="F249" t="str">
            <v>ProDVX</v>
          </cell>
          <cell r="H249">
            <v>0</v>
          </cell>
          <cell r="I249" t="str">
            <v>Yes</v>
          </cell>
          <cell r="J249" t="str">
            <v>No</v>
          </cell>
          <cell r="L249">
            <v>110</v>
          </cell>
          <cell r="M249">
            <v>150</v>
          </cell>
          <cell r="N249">
            <v>45617</v>
          </cell>
        </row>
        <row r="250">
          <cell r="A250" t="str">
            <v>IPPC-10SLB</v>
          </cell>
          <cell r="B250" t="str">
            <v>IPPC-10SLB</v>
          </cell>
          <cell r="C250" t="str">
            <v xml:space="preserve">ProDVX </v>
          </cell>
          <cell r="D250" t="str">
            <v>ProDVX IPPC-10SLB Intel Powered Room Panel</v>
          </cell>
          <cell r="E250" t="str">
            <v>AV Intel</v>
          </cell>
          <cell r="F250" t="str">
            <v>ProDVX</v>
          </cell>
          <cell r="H250">
            <v>0</v>
          </cell>
          <cell r="I250" t="str">
            <v>Yes</v>
          </cell>
          <cell r="J250" t="str">
            <v>No</v>
          </cell>
          <cell r="L250">
            <v>673</v>
          </cell>
          <cell r="M250">
            <v>749</v>
          </cell>
          <cell r="N250">
            <v>45617</v>
          </cell>
        </row>
        <row r="251">
          <cell r="A251" t="str">
            <v>IPPC-15-6000</v>
          </cell>
          <cell r="B251" t="str">
            <v>IPPC-15-6000</v>
          </cell>
          <cell r="C251" t="str">
            <v xml:space="preserve">ProDVX </v>
          </cell>
          <cell r="D251" t="str">
            <v>ProDVX 15.6" Windows 10 IoT PoE Panel PC</v>
          </cell>
          <cell r="E251" t="str">
            <v>AV Intel</v>
          </cell>
          <cell r="F251" t="str">
            <v>ProDVX</v>
          </cell>
          <cell r="H251">
            <v>0</v>
          </cell>
          <cell r="I251" t="str">
            <v>Yes</v>
          </cell>
          <cell r="J251" t="str">
            <v>No</v>
          </cell>
          <cell r="L251">
            <v>1150</v>
          </cell>
          <cell r="M251">
            <v>1299</v>
          </cell>
          <cell r="N251">
            <v>45617</v>
          </cell>
        </row>
        <row r="252">
          <cell r="A252" t="str">
            <v>IPPC-22-6000</v>
          </cell>
          <cell r="B252" t="str">
            <v>IPPC-22-6000</v>
          </cell>
          <cell r="C252" t="str">
            <v xml:space="preserve">ProDVX </v>
          </cell>
          <cell r="D252" t="str">
            <v>ProDVX 21.5" 6000 Series Windows 10 IoT PoE Panel PC</v>
          </cell>
          <cell r="E252" t="str">
            <v>AV Intel</v>
          </cell>
          <cell r="F252" t="str">
            <v>ProDVX</v>
          </cell>
          <cell r="H252">
            <v>0</v>
          </cell>
          <cell r="I252" t="str">
            <v>Yes</v>
          </cell>
          <cell r="J252" t="str">
            <v>No</v>
          </cell>
          <cell r="L252">
            <v>1250</v>
          </cell>
          <cell r="M252">
            <v>1519</v>
          </cell>
          <cell r="N252">
            <v>45617</v>
          </cell>
        </row>
        <row r="253">
          <cell r="A253" t="str">
            <v>IPPC-22-6200</v>
          </cell>
          <cell r="B253" t="str">
            <v>IPPC-22-6200</v>
          </cell>
          <cell r="C253" t="str">
            <v xml:space="preserve">ProDVX </v>
          </cell>
          <cell r="D253" t="str">
            <v>ProDVX 21.5" 6200 Series Windows 10 IoT PoE Panel PC</v>
          </cell>
          <cell r="E253" t="str">
            <v>AV Intel</v>
          </cell>
          <cell r="F253" t="str">
            <v>ProDVX</v>
          </cell>
          <cell r="H253">
            <v>0</v>
          </cell>
          <cell r="I253" t="str">
            <v>Yes</v>
          </cell>
          <cell r="J253" t="str">
            <v>No</v>
          </cell>
          <cell r="L253">
            <v>1930</v>
          </cell>
          <cell r="M253">
            <v>2299</v>
          </cell>
          <cell r="N253">
            <v>45617</v>
          </cell>
        </row>
        <row r="254">
          <cell r="A254" t="str">
            <v>IPPC-24</v>
          </cell>
          <cell r="B254" t="str">
            <v>IPPC-24</v>
          </cell>
          <cell r="C254" t="str">
            <v xml:space="preserve">ProDVX </v>
          </cell>
          <cell r="D254" t="str">
            <v>ProDVX 24" Windows 10 IoT PoE Panel PC</v>
          </cell>
          <cell r="E254" t="str">
            <v>AV Intel</v>
          </cell>
          <cell r="F254" t="str">
            <v>ProDVX</v>
          </cell>
          <cell r="H254">
            <v>0</v>
          </cell>
          <cell r="I254" t="str">
            <v>Yes</v>
          </cell>
          <cell r="J254" t="str">
            <v>No</v>
          </cell>
          <cell r="L254">
            <v>1399</v>
          </cell>
          <cell r="M254">
            <v>1589</v>
          </cell>
          <cell r="N254">
            <v>45617</v>
          </cell>
        </row>
        <row r="255">
          <cell r="A255" t="str">
            <v>IPPC-32</v>
          </cell>
          <cell r="B255" t="str">
            <v>IPPC-32</v>
          </cell>
          <cell r="C255" t="str">
            <v xml:space="preserve">ProDVX </v>
          </cell>
          <cell r="D255" t="str">
            <v>ProDVX 32" Windows 10 IoT PoE Panel PC</v>
          </cell>
          <cell r="E255" t="str">
            <v>AV Intel</v>
          </cell>
          <cell r="F255" t="str">
            <v>ProDVX</v>
          </cell>
          <cell r="H255">
            <v>0</v>
          </cell>
          <cell r="I255" t="str">
            <v>Yes</v>
          </cell>
          <cell r="J255" t="str">
            <v>No</v>
          </cell>
          <cell r="L255">
            <v>1949</v>
          </cell>
          <cell r="M255">
            <v>2299</v>
          </cell>
          <cell r="N255">
            <v>45617</v>
          </cell>
        </row>
        <row r="256">
          <cell r="A256" t="str">
            <v>NFC Module</v>
          </cell>
          <cell r="B256" t="str">
            <v>NFC Module</v>
          </cell>
          <cell r="C256" t="str">
            <v xml:space="preserve">ProDVX </v>
          </cell>
          <cell r="D256" t="str">
            <v>ProDVX NFC Reader for 10.1" panels</v>
          </cell>
          <cell r="E256" t="str">
            <v>AV Intel</v>
          </cell>
          <cell r="F256" t="str">
            <v>ProDVX</v>
          </cell>
          <cell r="H256">
            <v>0</v>
          </cell>
          <cell r="I256" t="str">
            <v>Yes</v>
          </cell>
          <cell r="J256" t="str">
            <v>No</v>
          </cell>
          <cell r="L256">
            <v>139</v>
          </cell>
          <cell r="M256">
            <v>169</v>
          </cell>
          <cell r="N256">
            <v>45617</v>
          </cell>
        </row>
        <row r="257">
          <cell r="A257" t="str">
            <v>PoGo Camera Module</v>
          </cell>
          <cell r="B257" t="str">
            <v>PoGo Camera Module</v>
          </cell>
          <cell r="C257" t="str">
            <v xml:space="preserve">ProDVX </v>
          </cell>
          <cell r="D257" t="str">
            <v>ProDVX PoGo Camera Module</v>
          </cell>
          <cell r="E257" t="str">
            <v>AV Intel</v>
          </cell>
          <cell r="F257" t="str">
            <v>ProDVX</v>
          </cell>
          <cell r="H257">
            <v>0</v>
          </cell>
          <cell r="I257" t="str">
            <v>Yes</v>
          </cell>
          <cell r="J257" t="str">
            <v>No</v>
          </cell>
          <cell r="L257">
            <v>99</v>
          </cell>
          <cell r="M257">
            <v>129</v>
          </cell>
          <cell r="N257">
            <v>45617</v>
          </cell>
        </row>
        <row r="258">
          <cell r="A258" t="str">
            <v>PoGo LED Bar</v>
          </cell>
          <cell r="B258" t="str">
            <v>PoGo LED Bar</v>
          </cell>
          <cell r="C258" t="str">
            <v xml:space="preserve">ProDVX </v>
          </cell>
          <cell r="D258" t="str">
            <v>ProDVX PoGo LED Bar</v>
          </cell>
          <cell r="E258" t="str">
            <v>AV Intel</v>
          </cell>
          <cell r="F258" t="str">
            <v>ProDVX</v>
          </cell>
          <cell r="H258">
            <v>0</v>
          </cell>
          <cell r="I258" t="str">
            <v>Yes</v>
          </cell>
          <cell r="J258" t="str">
            <v>No</v>
          </cell>
          <cell r="L258">
            <v>69</v>
          </cell>
          <cell r="M258">
            <v>89</v>
          </cell>
          <cell r="N258">
            <v>45617</v>
          </cell>
        </row>
        <row r="259">
          <cell r="A259" t="str">
            <v>ProDVX-Power</v>
          </cell>
          <cell r="B259" t="str">
            <v>ProDVX-Power</v>
          </cell>
          <cell r="C259" t="str">
            <v xml:space="preserve">ProDVX </v>
          </cell>
          <cell r="D259" t="str">
            <v>ProDVX Power Supply 12V,2A - 10SLB/10X(P)(L)</v>
          </cell>
          <cell r="E259" t="str">
            <v>AV Intel</v>
          </cell>
          <cell r="F259" t="str">
            <v>ProDVX</v>
          </cell>
          <cell r="H259">
            <v>0</v>
          </cell>
          <cell r="I259" t="str">
            <v>Yes</v>
          </cell>
          <cell r="J259" t="str">
            <v>No</v>
          </cell>
          <cell r="L259">
            <v>29</v>
          </cell>
          <cell r="M259">
            <v>39</v>
          </cell>
          <cell r="N259">
            <v>45617</v>
          </cell>
        </row>
        <row r="260">
          <cell r="A260" t="str">
            <v>SB-50</v>
          </cell>
          <cell r="B260" t="str">
            <v>SB-50</v>
          </cell>
          <cell r="C260" t="str">
            <v xml:space="preserve">ProDVX </v>
          </cell>
          <cell r="D260" t="str">
            <v>ProDVX SB-50 Shelf Bracket VESA 75/100</v>
          </cell>
          <cell r="E260" t="str">
            <v>AV Intel</v>
          </cell>
          <cell r="F260" t="str">
            <v>ProDVX</v>
          </cell>
          <cell r="H260">
            <v>0</v>
          </cell>
          <cell r="I260" t="str">
            <v>Yes</v>
          </cell>
          <cell r="J260" t="str">
            <v>No</v>
          </cell>
          <cell r="L260">
            <v>49</v>
          </cell>
          <cell r="M260">
            <v>69</v>
          </cell>
          <cell r="N260">
            <v>45617</v>
          </cell>
        </row>
        <row r="261">
          <cell r="A261" t="str">
            <v>SD-10</v>
          </cell>
          <cell r="B261" t="str">
            <v>SD-10</v>
          </cell>
          <cell r="C261" t="str">
            <v xml:space="preserve">ProDVX </v>
          </cell>
          <cell r="D261" t="str">
            <v>ProDVX SD-10 10" Signage Display</v>
          </cell>
          <cell r="E261" t="str">
            <v>AV Intel</v>
          </cell>
          <cell r="F261" t="str">
            <v>ProDVX</v>
          </cell>
          <cell r="H261">
            <v>0</v>
          </cell>
          <cell r="I261" t="str">
            <v>Yes</v>
          </cell>
          <cell r="J261" t="str">
            <v>No</v>
          </cell>
          <cell r="L261">
            <v>209</v>
          </cell>
          <cell r="M261">
            <v>259</v>
          </cell>
          <cell r="N261">
            <v>45617</v>
          </cell>
        </row>
        <row r="262">
          <cell r="A262" t="str">
            <v>SD-14</v>
          </cell>
          <cell r="B262" t="str">
            <v>SD-14</v>
          </cell>
          <cell r="C262" t="str">
            <v xml:space="preserve">ProDVX </v>
          </cell>
          <cell r="D262" t="str">
            <v>ProDVX SD-14 14" Signage Display</v>
          </cell>
          <cell r="E262" t="str">
            <v>AV Intel</v>
          </cell>
          <cell r="F262" t="str">
            <v>ProDVX</v>
          </cell>
          <cell r="H262">
            <v>0</v>
          </cell>
          <cell r="I262" t="str">
            <v>Yes</v>
          </cell>
          <cell r="J262" t="str">
            <v>No</v>
          </cell>
          <cell r="L262">
            <v>299</v>
          </cell>
          <cell r="M262">
            <v>409</v>
          </cell>
          <cell r="N262">
            <v>45617</v>
          </cell>
        </row>
        <row r="263">
          <cell r="A263" t="str">
            <v>SD-15</v>
          </cell>
          <cell r="B263" t="str">
            <v>SD-15</v>
          </cell>
          <cell r="C263" t="str">
            <v xml:space="preserve">ProDVX </v>
          </cell>
          <cell r="D263" t="str">
            <v>ProDVX SD-15 15" Signage Display</v>
          </cell>
          <cell r="E263" t="str">
            <v>AV Intel</v>
          </cell>
          <cell r="F263" t="str">
            <v>ProDVX</v>
          </cell>
          <cell r="H263">
            <v>0</v>
          </cell>
          <cell r="I263" t="str">
            <v>Yes</v>
          </cell>
          <cell r="J263" t="str">
            <v>No</v>
          </cell>
          <cell r="L263">
            <v>329</v>
          </cell>
          <cell r="M263">
            <v>439</v>
          </cell>
          <cell r="N263">
            <v>45617</v>
          </cell>
        </row>
        <row r="264">
          <cell r="A264" t="str">
            <v>SD-18</v>
          </cell>
          <cell r="B264" t="str">
            <v>SD-18</v>
          </cell>
          <cell r="C264" t="str">
            <v xml:space="preserve">ProDVX </v>
          </cell>
          <cell r="D264" t="str">
            <v>ProDVX SD-18 18" Signage Display</v>
          </cell>
          <cell r="E264" t="str">
            <v>AV Intel</v>
          </cell>
          <cell r="F264" t="str">
            <v>ProDVX</v>
          </cell>
          <cell r="H264">
            <v>0</v>
          </cell>
          <cell r="I264" t="str">
            <v>Yes</v>
          </cell>
          <cell r="J264" t="str">
            <v>No</v>
          </cell>
          <cell r="L264">
            <v>409</v>
          </cell>
          <cell r="M264">
            <v>529</v>
          </cell>
          <cell r="N264">
            <v>45617</v>
          </cell>
        </row>
        <row r="265">
          <cell r="A265" t="str">
            <v>SD-22</v>
          </cell>
          <cell r="B265" t="str">
            <v>SD-22</v>
          </cell>
          <cell r="C265" t="str">
            <v xml:space="preserve">ProDVX </v>
          </cell>
          <cell r="D265" t="str">
            <v>ProDVX SD-22 22" Signage Display</v>
          </cell>
          <cell r="E265" t="str">
            <v>AV Intel</v>
          </cell>
          <cell r="F265" t="str">
            <v>ProDVX</v>
          </cell>
          <cell r="H265">
            <v>0</v>
          </cell>
          <cell r="I265" t="str">
            <v>Yes</v>
          </cell>
          <cell r="J265" t="str">
            <v>No</v>
          </cell>
          <cell r="L265">
            <v>429</v>
          </cell>
          <cell r="M265">
            <v>539</v>
          </cell>
          <cell r="N265">
            <v>45617</v>
          </cell>
        </row>
        <row r="266">
          <cell r="A266" t="str">
            <v>TMP-15X</v>
          </cell>
          <cell r="B266" t="str">
            <v>TMP-15X</v>
          </cell>
          <cell r="C266" t="str">
            <v xml:space="preserve">ProDVX </v>
          </cell>
          <cell r="D266" t="str">
            <v xml:space="preserve">ProDVX TMP-15X 15" Touch Monitor </v>
          </cell>
          <cell r="E266" t="str">
            <v>AV Intel</v>
          </cell>
          <cell r="F266" t="str">
            <v>ProDVX</v>
          </cell>
          <cell r="H266">
            <v>0</v>
          </cell>
          <cell r="I266" t="str">
            <v>Yes</v>
          </cell>
          <cell r="J266" t="str">
            <v>No</v>
          </cell>
          <cell r="L266">
            <v>389</v>
          </cell>
          <cell r="M266">
            <v>499</v>
          </cell>
          <cell r="N266">
            <v>45617</v>
          </cell>
        </row>
        <row r="267">
          <cell r="A267" t="str">
            <v>TMP-22X</v>
          </cell>
          <cell r="B267" t="str">
            <v>TMP-22X</v>
          </cell>
          <cell r="C267" t="str">
            <v xml:space="preserve">ProDVX </v>
          </cell>
          <cell r="D267" t="str">
            <v xml:space="preserve">ProDVX TMP-22X 22" Touch Monitor </v>
          </cell>
          <cell r="E267" t="str">
            <v>AV Intel</v>
          </cell>
          <cell r="F267" t="str">
            <v>ProDVX</v>
          </cell>
          <cell r="H267">
            <v>0</v>
          </cell>
          <cell r="I267" t="str">
            <v>Yes</v>
          </cell>
          <cell r="J267" t="str">
            <v>No</v>
          </cell>
          <cell r="L267">
            <v>489</v>
          </cell>
          <cell r="M267">
            <v>599</v>
          </cell>
          <cell r="N267">
            <v>45617</v>
          </cell>
        </row>
        <row r="268">
          <cell r="A268" t="str">
            <v>UW-24</v>
          </cell>
          <cell r="B268" t="str">
            <v>UW-24</v>
          </cell>
          <cell r="C268" t="str">
            <v xml:space="preserve">ProDVX </v>
          </cell>
          <cell r="D268" t="str">
            <v>ProDVX UW-24 UltraWide Signage Display</v>
          </cell>
          <cell r="E268" t="str">
            <v>AV Intel</v>
          </cell>
          <cell r="F268" t="str">
            <v>ProDVX</v>
          </cell>
          <cell r="H268">
            <v>0</v>
          </cell>
          <cell r="I268" t="str">
            <v>Yes</v>
          </cell>
          <cell r="J268" t="str">
            <v>No</v>
          </cell>
          <cell r="L268">
            <v>999</v>
          </cell>
          <cell r="M268">
            <v>1199</v>
          </cell>
          <cell r="N268">
            <v>45617</v>
          </cell>
        </row>
        <row r="269">
          <cell r="A269" t="str">
            <v>UW-28</v>
          </cell>
          <cell r="B269" t="str">
            <v>UW-28</v>
          </cell>
          <cell r="C269" t="str">
            <v xml:space="preserve">ProDVX </v>
          </cell>
          <cell r="D269" t="str">
            <v>ProDVX UW-28 UltraWide Signage Display</v>
          </cell>
          <cell r="E269" t="str">
            <v>AV Intel</v>
          </cell>
          <cell r="F269" t="str">
            <v>ProDVX</v>
          </cell>
          <cell r="H269">
            <v>0</v>
          </cell>
          <cell r="I269" t="str">
            <v>Yes</v>
          </cell>
          <cell r="J269" t="str">
            <v>No</v>
          </cell>
          <cell r="L269">
            <v>1199</v>
          </cell>
          <cell r="M269">
            <v>1449</v>
          </cell>
          <cell r="N269">
            <v>45617</v>
          </cell>
        </row>
        <row r="270">
          <cell r="A270" t="str">
            <v>UW-37</v>
          </cell>
          <cell r="B270" t="str">
            <v>UW-37</v>
          </cell>
          <cell r="C270" t="str">
            <v xml:space="preserve">ProDVX </v>
          </cell>
          <cell r="D270" t="str">
            <v>ProDVX UW-37 UltraWide Signage Display</v>
          </cell>
          <cell r="E270" t="str">
            <v>AV Intel</v>
          </cell>
          <cell r="F270" t="str">
            <v>ProDVX</v>
          </cell>
          <cell r="H270">
            <v>0</v>
          </cell>
          <cell r="I270" t="str">
            <v>Yes</v>
          </cell>
          <cell r="J270" t="str">
            <v>No</v>
          </cell>
          <cell r="L270">
            <v>1449</v>
          </cell>
          <cell r="M270">
            <v>1699</v>
          </cell>
          <cell r="N270">
            <v>45617</v>
          </cell>
        </row>
        <row r="271">
          <cell r="A271" t="str">
            <v>ADT_R2NUREVA_HDL200</v>
          </cell>
          <cell r="B271" t="str">
            <v>ADT_R2NUREVA_HDL200</v>
          </cell>
          <cell r="C271" t="str">
            <v>Axeos</v>
          </cell>
          <cell r="D271" t="str">
            <v>Axeos Holder for Nureva HDL 200 holder</v>
          </cell>
          <cell r="E271" t="str">
            <v>Axeos</v>
          </cell>
          <cell r="F271" t="str">
            <v>Nureva</v>
          </cell>
          <cell r="H271">
            <v>1</v>
          </cell>
          <cell r="I271" t="str">
            <v>Yes</v>
          </cell>
          <cell r="J271" t="str">
            <v>No</v>
          </cell>
          <cell r="L271">
            <v>320</v>
          </cell>
          <cell r="M271">
            <v>449</v>
          </cell>
          <cell r="N271">
            <v>45595</v>
          </cell>
        </row>
        <row r="272">
          <cell r="A272" t="str">
            <v>ADT_R2NUREVA_HDL300</v>
          </cell>
          <cell r="B272" t="str">
            <v>ADT_R2NUREVA_HDL300</v>
          </cell>
          <cell r="C272" t="str">
            <v>Axeos</v>
          </cell>
          <cell r="D272" t="str">
            <v>Axeos Holder for Nureva HDL300 / HDL310  soundbar. Black Finish. Fixes to VESA Screen Mount</v>
          </cell>
          <cell r="E272" t="str">
            <v>Axeos</v>
          </cell>
          <cell r="F272" t="str">
            <v>Nureva</v>
          </cell>
          <cell r="H272">
            <v>0</v>
          </cell>
          <cell r="I272" t="str">
            <v>Yes</v>
          </cell>
          <cell r="J272" t="str">
            <v>No</v>
          </cell>
          <cell r="L272">
            <v>350</v>
          </cell>
          <cell r="M272">
            <v>475</v>
          </cell>
          <cell r="N272">
            <v>45595</v>
          </cell>
        </row>
        <row r="273">
          <cell r="A273" t="str">
            <v>XENON_DS_PANA105/WHITE</v>
          </cell>
          <cell r="B273" t="str">
            <v>ADT_R2NUREVA_HDL300</v>
          </cell>
          <cell r="C273" t="str">
            <v>Axeos</v>
          </cell>
          <cell r="D273" t="str">
            <v>AXEOS XENON Single screen digital signage pack - Screen stand in white painted steel for 105'' Jupiter screen (PANA105 model) and VESA 1500x600 mm including white rear cover and a screen holder VESA 1500x600 mm</v>
          </cell>
          <cell r="E273" t="str">
            <v>Axeos</v>
          </cell>
          <cell r="F273" t="str">
            <v>Nureva</v>
          </cell>
          <cell r="H273">
            <v>0</v>
          </cell>
          <cell r="I273" t="str">
            <v>Yes</v>
          </cell>
          <cell r="J273" t="str">
            <v>No</v>
          </cell>
          <cell r="L273">
            <v>3299</v>
          </cell>
          <cell r="M273">
            <v>3999</v>
          </cell>
          <cell r="N273">
            <v>45595</v>
          </cell>
        </row>
        <row r="274">
          <cell r="A274" t="str">
            <v>XENON_DS_PANA105/BLACK</v>
          </cell>
          <cell r="B274" t="str">
            <v>XENON_DS_PANA105/BLACK
XENON_DS_PANA105/WHITE</v>
          </cell>
          <cell r="C274" t="str">
            <v>Axeos</v>
          </cell>
          <cell r="D274" t="str">
            <v>AXEOS XENON Single screen digital signage pack - Screen stand in black painted steel for 105'' Jupiter screen (PANA105 model) and VESA 1500x600 mm including a black rear cover and a screen holder VESA 1500x600 mm</v>
          </cell>
          <cell r="E274" t="str">
            <v>Axeos</v>
          </cell>
          <cell r="F274" t="str">
            <v>Nureva</v>
          </cell>
          <cell r="H274">
            <v>0</v>
          </cell>
          <cell r="I274" t="str">
            <v>Yes</v>
          </cell>
          <cell r="J274" t="str">
            <v>No</v>
          </cell>
          <cell r="L274">
            <v>3299</v>
          </cell>
          <cell r="M274">
            <v>3999</v>
          </cell>
          <cell r="N274">
            <v>45595</v>
          </cell>
        </row>
        <row r="275">
          <cell r="A275" t="str">
            <v>900.0026.900</v>
          </cell>
          <cell r="B275" t="str">
            <v>900.0026.900</v>
          </cell>
          <cell r="C275" t="str">
            <v>Evoko</v>
          </cell>
          <cell r="D275" t="str">
            <v>5-Year Evoko Desk License</v>
          </cell>
          <cell r="E275" t="str">
            <v>Biamp</v>
          </cell>
          <cell r="F275" t="str">
            <v>Evoko</v>
          </cell>
          <cell r="H275">
            <v>9999</v>
          </cell>
          <cell r="I275" t="str">
            <v>Yes</v>
          </cell>
          <cell r="J275" t="str">
            <v>Yes</v>
          </cell>
          <cell r="L275">
            <v>208</v>
          </cell>
          <cell r="M275">
            <v>360</v>
          </cell>
          <cell r="N275">
            <v>45595</v>
          </cell>
        </row>
        <row r="276">
          <cell r="A276" t="str">
            <v>900.0027.900</v>
          </cell>
          <cell r="B276" t="str">
            <v>900.0027.900</v>
          </cell>
          <cell r="C276" t="str">
            <v>Evoko</v>
          </cell>
          <cell r="D276" t="str">
            <v>5-Year Evoko Room License Extension</v>
          </cell>
          <cell r="E276" t="str">
            <v>Biamp</v>
          </cell>
          <cell r="F276" t="str">
            <v>Evoko</v>
          </cell>
          <cell r="H276">
            <v>9999</v>
          </cell>
          <cell r="I276" t="str">
            <v>Yes</v>
          </cell>
          <cell r="J276" t="str">
            <v>Yes</v>
          </cell>
          <cell r="L276">
            <v>415</v>
          </cell>
          <cell r="M276">
            <v>720</v>
          </cell>
          <cell r="N276">
            <v>45595</v>
          </cell>
        </row>
        <row r="277">
          <cell r="A277" t="str">
            <v>900.0028.900</v>
          </cell>
          <cell r="B277" t="str">
            <v>900.0028.900</v>
          </cell>
          <cell r="C277" t="str">
            <v>Evoko</v>
          </cell>
          <cell r="D277" t="str">
            <v>1-Year Evoko Desk License</v>
          </cell>
          <cell r="E277" t="str">
            <v>Biamp</v>
          </cell>
          <cell r="F277" t="str">
            <v>Evoko</v>
          </cell>
          <cell r="H277">
            <v>9999</v>
          </cell>
          <cell r="I277" t="str">
            <v>Yes</v>
          </cell>
          <cell r="J277" t="str">
            <v>Yes</v>
          </cell>
          <cell r="L277">
            <v>47</v>
          </cell>
          <cell r="M277">
            <v>80</v>
          </cell>
          <cell r="N277">
            <v>45595</v>
          </cell>
        </row>
        <row r="278">
          <cell r="A278" t="str">
            <v>900.0029.900</v>
          </cell>
          <cell r="B278" t="str">
            <v>900.0029.900</v>
          </cell>
          <cell r="C278" t="str">
            <v>Evoko</v>
          </cell>
          <cell r="D278" t="str">
            <v>3-Year Evoko Desk License</v>
          </cell>
          <cell r="E278" t="str">
            <v>Biamp</v>
          </cell>
          <cell r="F278" t="str">
            <v>Evoko</v>
          </cell>
          <cell r="H278">
            <v>9999</v>
          </cell>
          <cell r="I278" t="str">
            <v>Yes</v>
          </cell>
          <cell r="J278" t="str">
            <v>Yes</v>
          </cell>
          <cell r="L278">
            <v>131</v>
          </cell>
          <cell r="M278">
            <v>227</v>
          </cell>
          <cell r="N278">
            <v>45595</v>
          </cell>
        </row>
        <row r="279">
          <cell r="A279" t="str">
            <v>900.0030.900</v>
          </cell>
          <cell r="B279" t="str">
            <v>900.0030.900</v>
          </cell>
          <cell r="C279" t="str">
            <v>Evoko</v>
          </cell>
          <cell r="D279" t="str">
            <v>1-Year Evoko Room License Extension</v>
          </cell>
          <cell r="E279" t="str">
            <v>Biamp</v>
          </cell>
          <cell r="F279" t="str">
            <v>Evoko</v>
          </cell>
          <cell r="H279">
            <v>9999</v>
          </cell>
          <cell r="I279" t="str">
            <v>Yes</v>
          </cell>
          <cell r="J279" t="str">
            <v>Yes</v>
          </cell>
          <cell r="L279">
            <v>92</v>
          </cell>
          <cell r="M279">
            <v>160</v>
          </cell>
          <cell r="N279">
            <v>45595</v>
          </cell>
        </row>
        <row r="280">
          <cell r="A280" t="str">
            <v>900.0031.900</v>
          </cell>
          <cell r="B280" t="str">
            <v>900.0031.900</v>
          </cell>
          <cell r="C280" t="str">
            <v>Evoko</v>
          </cell>
          <cell r="D280" t="str">
            <v>3-Year Evoko Room License Extension</v>
          </cell>
          <cell r="E280" t="str">
            <v>Biamp</v>
          </cell>
          <cell r="F280" t="str">
            <v>Evoko</v>
          </cell>
          <cell r="H280">
            <v>9999</v>
          </cell>
          <cell r="I280" t="str">
            <v>Yes</v>
          </cell>
          <cell r="J280" t="str">
            <v>Yes</v>
          </cell>
          <cell r="L280">
            <v>265</v>
          </cell>
          <cell r="M280">
            <v>456</v>
          </cell>
          <cell r="N280">
            <v>45595</v>
          </cell>
        </row>
        <row r="281">
          <cell r="A281" t="str">
            <v>909.1936.900</v>
          </cell>
          <cell r="B281" t="str">
            <v>909.1936.900</v>
          </cell>
          <cell r="C281" t="str">
            <v>Evoko</v>
          </cell>
          <cell r="D281" t="str">
            <v>Evoko Liso Power Supply</v>
          </cell>
          <cell r="E281" t="str">
            <v>Biamp</v>
          </cell>
          <cell r="F281" t="str">
            <v>Evoko</v>
          </cell>
          <cell r="H281">
            <v>24</v>
          </cell>
          <cell r="I281" t="str">
            <v>Yes</v>
          </cell>
          <cell r="J281" t="str">
            <v>No</v>
          </cell>
          <cell r="L281">
            <v>29</v>
          </cell>
          <cell r="M281">
            <v>50</v>
          </cell>
          <cell r="N281">
            <v>45595</v>
          </cell>
        </row>
        <row r="282">
          <cell r="A282" t="str">
            <v>909.1934.900</v>
          </cell>
          <cell r="B282" t="str">
            <v>909.1934.900</v>
          </cell>
          <cell r="C282" t="str">
            <v>Evoko</v>
          </cell>
          <cell r="D282" t="str">
            <v>Liso Freestand Mount</v>
          </cell>
          <cell r="E282" t="str">
            <v>Biamp</v>
          </cell>
          <cell r="F282" t="str">
            <v>Evoko</v>
          </cell>
          <cell r="H282">
            <v>7</v>
          </cell>
          <cell r="I282" t="str">
            <v>Yes</v>
          </cell>
          <cell r="J282" t="str">
            <v>No</v>
          </cell>
          <cell r="L282">
            <v>217</v>
          </cell>
          <cell r="M282">
            <v>375</v>
          </cell>
          <cell r="N282">
            <v>45595</v>
          </cell>
        </row>
        <row r="283">
          <cell r="A283" t="str">
            <v>909.1938.900</v>
          </cell>
          <cell r="B283" t="str">
            <v>909.1938.900</v>
          </cell>
          <cell r="C283" t="str">
            <v>Evoko</v>
          </cell>
          <cell r="D283" t="str">
            <v>Evoko Naso Wall Mount Kit</v>
          </cell>
          <cell r="E283" t="str">
            <v>Biamp</v>
          </cell>
          <cell r="F283" t="str">
            <v>Evoko</v>
          </cell>
          <cell r="H283">
            <v>6</v>
          </cell>
          <cell r="I283" t="str">
            <v>Yes</v>
          </cell>
          <cell r="J283" t="str">
            <v>No</v>
          </cell>
          <cell r="L283">
            <v>25</v>
          </cell>
          <cell r="M283">
            <v>42</v>
          </cell>
          <cell r="N283">
            <v>45595</v>
          </cell>
        </row>
        <row r="284">
          <cell r="A284" t="str">
            <v>909.1937.900</v>
          </cell>
          <cell r="B284" t="str">
            <v>909.1937.900</v>
          </cell>
          <cell r="C284" t="str">
            <v>Evoko</v>
          </cell>
          <cell r="D284" t="str">
            <v>Evoko Naso Power Supply</v>
          </cell>
          <cell r="E284" t="str">
            <v>Biamp</v>
          </cell>
          <cell r="F284" t="str">
            <v>Evoko</v>
          </cell>
          <cell r="H284">
            <v>4</v>
          </cell>
          <cell r="I284" t="str">
            <v>Yes</v>
          </cell>
          <cell r="J284" t="str">
            <v>No</v>
          </cell>
          <cell r="L284">
            <v>29</v>
          </cell>
          <cell r="M284">
            <v>50</v>
          </cell>
          <cell r="N284">
            <v>45595</v>
          </cell>
        </row>
        <row r="285">
          <cell r="A285" t="str">
            <v>913.2240.900</v>
          </cell>
          <cell r="B285" t="str">
            <v>913.2240.900</v>
          </cell>
          <cell r="C285" t="str">
            <v>Evoko</v>
          </cell>
          <cell r="D285" t="str">
            <v>Evoko EasyConnect MPX 200</v>
          </cell>
          <cell r="E285" t="str">
            <v>Biamp</v>
          </cell>
          <cell r="F285" t="str">
            <v>Evoko</v>
          </cell>
          <cell r="H285">
            <v>3</v>
          </cell>
          <cell r="I285" t="str">
            <v>Yes</v>
          </cell>
          <cell r="J285" t="str">
            <v>No</v>
          </cell>
          <cell r="L285">
            <v>1200</v>
          </cell>
          <cell r="M285">
            <v>2084</v>
          </cell>
          <cell r="N285">
            <v>45595</v>
          </cell>
        </row>
        <row r="286">
          <cell r="A286" t="str">
            <v>909.1930.900</v>
          </cell>
          <cell r="B286" t="str">
            <v>909.1930.900</v>
          </cell>
          <cell r="C286" t="str">
            <v>Evoko</v>
          </cell>
          <cell r="D286" t="str">
            <v>Evoko Liso Wall Mount Kit</v>
          </cell>
          <cell r="E286" t="str">
            <v>Biamp</v>
          </cell>
          <cell r="F286" t="str">
            <v>Evoko</v>
          </cell>
          <cell r="H286">
            <v>0</v>
          </cell>
          <cell r="I286" t="str">
            <v>Yes</v>
          </cell>
          <cell r="J286" t="str">
            <v>No</v>
          </cell>
          <cell r="L286">
            <v>25</v>
          </cell>
          <cell r="M286">
            <v>42</v>
          </cell>
          <cell r="N286">
            <v>45595</v>
          </cell>
        </row>
        <row r="287">
          <cell r="A287" t="str">
            <v>909.1932.900</v>
          </cell>
          <cell r="B287" t="str">
            <v>909.1932.900</v>
          </cell>
          <cell r="C287" t="str">
            <v>Evoko</v>
          </cell>
          <cell r="D287" t="str">
            <v>Liso Tilt Wall Mounting Kit</v>
          </cell>
          <cell r="E287" t="str">
            <v>Biamp</v>
          </cell>
          <cell r="F287" t="str">
            <v>Evoko</v>
          </cell>
          <cell r="H287">
            <v>1</v>
          </cell>
          <cell r="I287" t="str">
            <v>Yes</v>
          </cell>
          <cell r="J287" t="str">
            <v>No</v>
          </cell>
          <cell r="L287">
            <v>49</v>
          </cell>
          <cell r="M287">
            <v>84</v>
          </cell>
          <cell r="N287">
            <v>45595</v>
          </cell>
        </row>
        <row r="288">
          <cell r="A288" t="str">
            <v>909.1933.900</v>
          </cell>
          <cell r="B288" t="str">
            <v>909.1933.900</v>
          </cell>
          <cell r="C288" t="str">
            <v>Evoko</v>
          </cell>
          <cell r="D288" t="str">
            <v>Liso Tilt Glass Wall Mounting Kit</v>
          </cell>
          <cell r="E288" t="str">
            <v>Biamp</v>
          </cell>
          <cell r="F288" t="str">
            <v>Evoko</v>
          </cell>
          <cell r="H288">
            <v>1</v>
          </cell>
          <cell r="I288" t="str">
            <v>Yes</v>
          </cell>
          <cell r="J288" t="str">
            <v>No</v>
          </cell>
          <cell r="L288">
            <v>73</v>
          </cell>
          <cell r="M288">
            <v>125</v>
          </cell>
          <cell r="N288">
            <v>45595</v>
          </cell>
        </row>
        <row r="289">
          <cell r="A289" t="str">
            <v>909.1931.900</v>
          </cell>
          <cell r="B289" t="str">
            <v>909.1931.900</v>
          </cell>
          <cell r="C289" t="str">
            <v>Evoko</v>
          </cell>
          <cell r="D289" t="str">
            <v>Evoko Liso Glass Wall Mount Kit</v>
          </cell>
          <cell r="E289" t="str">
            <v>Biamp</v>
          </cell>
          <cell r="F289" t="str">
            <v>Evoko</v>
          </cell>
          <cell r="H289">
            <v>0</v>
          </cell>
          <cell r="I289" t="str">
            <v>Yes</v>
          </cell>
          <cell r="J289" t="str">
            <v>No</v>
          </cell>
          <cell r="L289">
            <v>49</v>
          </cell>
          <cell r="M289">
            <v>84</v>
          </cell>
          <cell r="N289">
            <v>45595</v>
          </cell>
        </row>
        <row r="290">
          <cell r="A290" t="str">
            <v>909.1935.900</v>
          </cell>
          <cell r="B290" t="str">
            <v>909.1935.900</v>
          </cell>
          <cell r="C290" t="str">
            <v>Evoko</v>
          </cell>
          <cell r="D290" t="str">
            <v>Liso Freestand Boltable</v>
          </cell>
          <cell r="E290" t="str">
            <v>Biamp</v>
          </cell>
          <cell r="F290" t="str">
            <v>Evoko</v>
          </cell>
          <cell r="H290">
            <v>0</v>
          </cell>
          <cell r="I290" t="str">
            <v>Yes</v>
          </cell>
          <cell r="J290" t="str">
            <v>No</v>
          </cell>
          <cell r="L290">
            <v>193</v>
          </cell>
          <cell r="M290">
            <v>334</v>
          </cell>
          <cell r="N290">
            <v>45595</v>
          </cell>
        </row>
        <row r="291">
          <cell r="A291" t="str">
            <v>909.1939.900</v>
          </cell>
          <cell r="B291" t="str">
            <v>909.1939.900</v>
          </cell>
          <cell r="C291" t="str">
            <v>Evoko</v>
          </cell>
          <cell r="D291" t="str">
            <v>Naso Tilt Wall Mounting Kit</v>
          </cell>
          <cell r="E291" t="str">
            <v>Biamp</v>
          </cell>
          <cell r="F291" t="str">
            <v>Evoko</v>
          </cell>
          <cell r="H291">
            <v>0</v>
          </cell>
          <cell r="I291" t="str">
            <v>Yes</v>
          </cell>
          <cell r="J291" t="str">
            <v>No</v>
          </cell>
          <cell r="L291">
            <v>50</v>
          </cell>
          <cell r="M291">
            <v>84</v>
          </cell>
          <cell r="N291">
            <v>45595</v>
          </cell>
        </row>
        <row r="292">
          <cell r="A292" t="str">
            <v>909.1940.900</v>
          </cell>
          <cell r="B292" t="str">
            <v>909.1940.900</v>
          </cell>
          <cell r="C292" t="str">
            <v>Evoko</v>
          </cell>
          <cell r="D292" t="str">
            <v>Naso Tilt Glass Wall Mounting Kit</v>
          </cell>
          <cell r="E292" t="str">
            <v>Biamp</v>
          </cell>
          <cell r="F292" t="str">
            <v>Evoko</v>
          </cell>
          <cell r="H292">
            <v>0</v>
          </cell>
          <cell r="I292" t="str">
            <v>Yes</v>
          </cell>
          <cell r="J292" t="str">
            <v>No</v>
          </cell>
          <cell r="L292">
            <v>73</v>
          </cell>
          <cell r="M292">
            <v>126</v>
          </cell>
          <cell r="N292">
            <v>45595</v>
          </cell>
        </row>
        <row r="293">
          <cell r="A293" t="str">
            <v>909.1941.900</v>
          </cell>
          <cell r="B293" t="str">
            <v>909.1941.900</v>
          </cell>
          <cell r="C293" t="str">
            <v>Evoko</v>
          </cell>
          <cell r="D293" t="str">
            <v>Naso Freestand</v>
          </cell>
          <cell r="E293" t="str">
            <v>Biamp</v>
          </cell>
          <cell r="F293" t="str">
            <v>Evoko</v>
          </cell>
          <cell r="H293">
            <v>0</v>
          </cell>
          <cell r="I293" t="str">
            <v>Yes</v>
          </cell>
          <cell r="J293" t="str">
            <v>No</v>
          </cell>
          <cell r="L293">
            <v>220</v>
          </cell>
          <cell r="M293">
            <v>376</v>
          </cell>
          <cell r="N293">
            <v>45595</v>
          </cell>
        </row>
        <row r="294">
          <cell r="A294" t="str">
            <v>909.1942.900</v>
          </cell>
          <cell r="B294" t="str">
            <v>909.1942.900</v>
          </cell>
          <cell r="C294" t="str">
            <v>Evoko</v>
          </cell>
          <cell r="D294" t="str">
            <v>Naso Freestand Boltable</v>
          </cell>
          <cell r="E294" t="str">
            <v>Biamp</v>
          </cell>
          <cell r="F294" t="str">
            <v>Evoko</v>
          </cell>
          <cell r="H294">
            <v>0</v>
          </cell>
          <cell r="I294" t="str">
            <v>Yes</v>
          </cell>
          <cell r="J294" t="str">
            <v>No</v>
          </cell>
          <cell r="L294">
            <v>195</v>
          </cell>
          <cell r="M294">
            <v>334</v>
          </cell>
          <cell r="N294">
            <v>45595</v>
          </cell>
        </row>
        <row r="295">
          <cell r="A295" t="str">
            <v>910.1969.900</v>
          </cell>
          <cell r="B295" t="str">
            <v>910.1969.900</v>
          </cell>
          <cell r="C295" t="str">
            <v>Evoko</v>
          </cell>
          <cell r="D295" t="str">
            <v>Evoko Liso 8" panel</v>
          </cell>
          <cell r="E295" t="str">
            <v>Biamp</v>
          </cell>
          <cell r="F295" t="str">
            <v>Evoko</v>
          </cell>
          <cell r="H295">
            <v>0</v>
          </cell>
          <cell r="I295" t="str">
            <v>Yes</v>
          </cell>
          <cell r="J295" t="str">
            <v>No</v>
          </cell>
          <cell r="L295">
            <v>866</v>
          </cell>
          <cell r="M295">
            <v>1500</v>
          </cell>
          <cell r="N295">
            <v>45595</v>
          </cell>
        </row>
        <row r="296">
          <cell r="A296" t="str">
            <v>910.1970.900</v>
          </cell>
          <cell r="B296" t="str">
            <v>910.1970.900</v>
          </cell>
          <cell r="C296" t="str">
            <v>Evoko</v>
          </cell>
          <cell r="D296" t="str">
            <v>Evoko Kleeo Desk Manager One Pack - requires Desk Licence purchased separately</v>
          </cell>
          <cell r="E296" t="str">
            <v>Biamp</v>
          </cell>
          <cell r="F296" t="str">
            <v>Evoko</v>
          </cell>
          <cell r="H296">
            <v>0</v>
          </cell>
          <cell r="I296" t="str">
            <v>Yes</v>
          </cell>
          <cell r="J296" t="str">
            <v>No</v>
          </cell>
          <cell r="L296">
            <v>289</v>
          </cell>
          <cell r="M296">
            <v>500</v>
          </cell>
          <cell r="N296">
            <v>45595</v>
          </cell>
        </row>
        <row r="297">
          <cell r="A297" t="str">
            <v>910.1971.900</v>
          </cell>
          <cell r="B297" t="str">
            <v>910.1971.900</v>
          </cell>
          <cell r="C297" t="str">
            <v>Evoko</v>
          </cell>
          <cell r="D297" t="str">
            <v>Evoko Naso Room Manager Panel - Comes with 1-Year Room License</v>
          </cell>
          <cell r="E297" t="str">
            <v>Biamp</v>
          </cell>
          <cell r="F297" t="str">
            <v>Evoko</v>
          </cell>
          <cell r="H297">
            <v>0</v>
          </cell>
          <cell r="I297" t="str">
            <v>Yes</v>
          </cell>
          <cell r="J297" t="str">
            <v>No</v>
          </cell>
          <cell r="L297">
            <v>866</v>
          </cell>
          <cell r="M297">
            <v>1500</v>
          </cell>
          <cell r="N297">
            <v>45595</v>
          </cell>
        </row>
        <row r="298">
          <cell r="A298" t="str">
            <v>910.1972.900</v>
          </cell>
          <cell r="B298" t="str">
            <v>910.1972.900</v>
          </cell>
          <cell r="C298" t="str">
            <v>Evoko</v>
          </cell>
          <cell r="D298" t="str">
            <v>Evoko Kleeo Desk Manager Six Pack - requires Desk Licence purchased separately</v>
          </cell>
          <cell r="E298" t="str">
            <v>Biamp</v>
          </cell>
          <cell r="F298" t="str">
            <v>Evoko</v>
          </cell>
          <cell r="H298">
            <v>0</v>
          </cell>
          <cell r="I298" t="str">
            <v>Yes</v>
          </cell>
          <cell r="J298" t="str">
            <v>No</v>
          </cell>
          <cell r="L298">
            <v>1750</v>
          </cell>
          <cell r="M298">
            <v>3000</v>
          </cell>
          <cell r="N298">
            <v>45595</v>
          </cell>
        </row>
        <row r="299">
          <cell r="A299" t="str">
            <v>A1127</v>
          </cell>
          <cell r="B299" t="str">
            <v>A1127</v>
          </cell>
          <cell r="C299" t="str">
            <v>Dekker</v>
          </cell>
          <cell r="D299" t="str">
            <v>D.I.D Kiosk Colour Sticker</v>
          </cell>
          <cell r="E299" t="str">
            <v>Dekker</v>
          </cell>
          <cell r="F299" t="str">
            <v>GoBright</v>
          </cell>
          <cell r="H299">
            <v>0</v>
          </cell>
          <cell r="I299" t="str">
            <v>Yes</v>
          </cell>
          <cell r="J299" t="str">
            <v>No</v>
          </cell>
          <cell r="L299">
            <v>126</v>
          </cell>
          <cell r="M299">
            <v>140</v>
          </cell>
          <cell r="N299">
            <v>45595</v>
          </cell>
        </row>
        <row r="300">
          <cell r="A300" t="str">
            <v>A1129</v>
          </cell>
          <cell r="B300" t="str">
            <v>A1129</v>
          </cell>
          <cell r="C300" t="str">
            <v>Dekker</v>
          </cell>
          <cell r="D300" t="str">
            <v>D.I.D 10.1 inch kiosk floorstand (Portrait) - White/Black</v>
          </cell>
          <cell r="E300" t="str">
            <v>Dekker</v>
          </cell>
          <cell r="F300" t="str">
            <v>GoBright</v>
          </cell>
          <cell r="H300">
            <v>0</v>
          </cell>
          <cell r="I300" t="str">
            <v>Yes</v>
          </cell>
          <cell r="J300" t="str">
            <v>No</v>
          </cell>
          <cell r="L300">
            <v>1414.8</v>
          </cell>
          <cell r="M300">
            <v>1572</v>
          </cell>
          <cell r="N300">
            <v>45595</v>
          </cell>
        </row>
        <row r="301">
          <cell r="A301" t="str">
            <v>A1166</v>
          </cell>
          <cell r="B301" t="str">
            <v>A1166</v>
          </cell>
          <cell r="C301" t="str">
            <v>Dekker</v>
          </cell>
          <cell r="D301" t="str">
            <v>D.I.D 32 inch ProDVX Wallcover - Black</v>
          </cell>
          <cell r="E301" t="str">
            <v>Dekker</v>
          </cell>
          <cell r="F301" t="str">
            <v>GoBright</v>
          </cell>
          <cell r="H301">
            <v>0</v>
          </cell>
          <cell r="I301" t="str">
            <v>Yes</v>
          </cell>
          <cell r="J301" t="str">
            <v>No</v>
          </cell>
          <cell r="L301">
            <v>1028.3999999999999</v>
          </cell>
          <cell r="M301">
            <v>1142</v>
          </cell>
          <cell r="N301">
            <v>45595</v>
          </cell>
        </row>
        <row r="302">
          <cell r="A302" t="str">
            <v>A1173</v>
          </cell>
          <cell r="B302" t="str">
            <v>A1173</v>
          </cell>
          <cell r="C302" t="str">
            <v>Dekker</v>
          </cell>
          <cell r="D302" t="str">
            <v>D.I.D 10.1 inch kiosk floorstand (Portrait) - Black</v>
          </cell>
          <cell r="E302" t="str">
            <v>Dekker</v>
          </cell>
          <cell r="F302" t="str">
            <v>GoBright</v>
          </cell>
          <cell r="H302">
            <v>0</v>
          </cell>
          <cell r="I302" t="str">
            <v>Yes</v>
          </cell>
          <cell r="J302" t="str">
            <v>No</v>
          </cell>
          <cell r="L302">
            <v>1414.8</v>
          </cell>
          <cell r="M302">
            <v>1572</v>
          </cell>
          <cell r="N302">
            <v>45595</v>
          </cell>
        </row>
        <row r="303">
          <cell r="A303" t="str">
            <v>A1218</v>
          </cell>
          <cell r="B303" t="str">
            <v>A1218</v>
          </cell>
          <cell r="C303" t="str">
            <v>Dekker</v>
          </cell>
          <cell r="D303" t="str">
            <v>D.I.D 15 inch kiosk floorstand (portrait) - White</v>
          </cell>
          <cell r="E303" t="str">
            <v>Dekker</v>
          </cell>
          <cell r="F303" t="str">
            <v>GoBright</v>
          </cell>
          <cell r="H303">
            <v>0</v>
          </cell>
          <cell r="I303" t="str">
            <v>Yes</v>
          </cell>
          <cell r="J303" t="str">
            <v>No</v>
          </cell>
          <cell r="L303">
            <v>2056.7999999999997</v>
          </cell>
          <cell r="M303">
            <v>2285</v>
          </cell>
          <cell r="N303">
            <v>45595</v>
          </cell>
        </row>
        <row r="304">
          <cell r="A304" t="str">
            <v>A1221</v>
          </cell>
          <cell r="B304" t="str">
            <v>A1221</v>
          </cell>
          <cell r="C304" t="str">
            <v>Dekker</v>
          </cell>
          <cell r="D304" t="str">
            <v>D.I.D 15 inch kiosk floorstand (Portrait) - Black</v>
          </cell>
          <cell r="E304" t="str">
            <v>Dekker</v>
          </cell>
          <cell r="F304" t="str">
            <v>GoBright</v>
          </cell>
          <cell r="H304">
            <v>0</v>
          </cell>
          <cell r="I304" t="str">
            <v>Yes</v>
          </cell>
          <cell r="J304" t="str">
            <v>No</v>
          </cell>
          <cell r="L304">
            <v>2056.7999999999997</v>
          </cell>
          <cell r="M304">
            <v>2285</v>
          </cell>
          <cell r="N304">
            <v>45595</v>
          </cell>
        </row>
        <row r="305">
          <cell r="A305" t="str">
            <v>A1223</v>
          </cell>
          <cell r="B305" t="str">
            <v>A1223</v>
          </cell>
          <cell r="C305" t="str">
            <v>Dekker</v>
          </cell>
          <cell r="D305" t="str">
            <v>D.I.D 15 inch digital reception Kiosk (for label printer) - White</v>
          </cell>
          <cell r="E305" t="str">
            <v>Dekker</v>
          </cell>
          <cell r="F305" t="str">
            <v>GoBright</v>
          </cell>
          <cell r="H305">
            <v>0</v>
          </cell>
          <cell r="I305" t="str">
            <v>Yes</v>
          </cell>
          <cell r="J305" t="str">
            <v>No</v>
          </cell>
          <cell r="L305">
            <v>2343.6</v>
          </cell>
          <cell r="M305">
            <v>2604</v>
          </cell>
          <cell r="N305">
            <v>45595</v>
          </cell>
        </row>
        <row r="306">
          <cell r="A306" t="str">
            <v>A1233</v>
          </cell>
          <cell r="B306" t="str">
            <v>A1233</v>
          </cell>
          <cell r="C306" t="str">
            <v>Dekker</v>
          </cell>
          <cell r="D306" t="str">
            <v>D.I.D 32 inch ProDVX Wallcover - White</v>
          </cell>
          <cell r="E306" t="str">
            <v>Dekker</v>
          </cell>
          <cell r="F306" t="str">
            <v>GoBright</v>
          </cell>
          <cell r="H306">
            <v>0</v>
          </cell>
          <cell r="I306" t="str">
            <v>Yes</v>
          </cell>
          <cell r="J306" t="str">
            <v>No</v>
          </cell>
          <cell r="L306">
            <v>1028.3999999999999</v>
          </cell>
          <cell r="M306">
            <v>1142</v>
          </cell>
          <cell r="N306">
            <v>45595</v>
          </cell>
        </row>
        <row r="307">
          <cell r="A307" t="str">
            <v>A1234</v>
          </cell>
          <cell r="B307" t="str">
            <v>A1234</v>
          </cell>
          <cell r="C307" t="str">
            <v>Dekker</v>
          </cell>
          <cell r="D307" t="str">
            <v>D.I.D ProDVX 32 inch Kiosk floorstand (Landscape) - Black</v>
          </cell>
          <cell r="E307" t="str">
            <v>Dekker</v>
          </cell>
          <cell r="F307" t="str">
            <v>GoBright</v>
          </cell>
          <cell r="H307">
            <v>0</v>
          </cell>
          <cell r="I307" t="str">
            <v>Yes</v>
          </cell>
          <cell r="J307" t="str">
            <v>No</v>
          </cell>
          <cell r="L307">
            <v>2528.4</v>
          </cell>
          <cell r="M307">
            <v>2809</v>
          </cell>
          <cell r="N307">
            <v>45595</v>
          </cell>
        </row>
        <row r="308">
          <cell r="A308" t="str">
            <v>A1235</v>
          </cell>
          <cell r="B308" t="str">
            <v>A1235</v>
          </cell>
          <cell r="C308" t="str">
            <v>Dekker</v>
          </cell>
          <cell r="D308" t="str">
            <v>D.I.D ProDVX 32 inch Kiosk floorstand (Landscape) - White</v>
          </cell>
          <cell r="E308" t="str">
            <v>Dekker</v>
          </cell>
          <cell r="F308" t="str">
            <v>GoBright</v>
          </cell>
          <cell r="H308">
            <v>0</v>
          </cell>
          <cell r="I308" t="str">
            <v>Yes</v>
          </cell>
          <cell r="J308" t="str">
            <v>No</v>
          </cell>
          <cell r="L308">
            <v>2528.4</v>
          </cell>
          <cell r="M308">
            <v>2809</v>
          </cell>
          <cell r="N308">
            <v>45595</v>
          </cell>
        </row>
        <row r="309">
          <cell r="A309" t="str">
            <v>C5530</v>
          </cell>
          <cell r="B309" t="str">
            <v>C5530</v>
          </cell>
          <cell r="C309" t="str">
            <v>MAXHUB</v>
          </cell>
          <cell r="D309" t="str">
            <v>MAXHUB Classic Series.  55" All-in-on Conference IFP.  16:9, 3840 x 2160 resolution, 350 nit, 1200:1 contrast ratio.  178° viewing angle.  IR Touch with 20 max touch points.  1 x HDMI, 1 x USB2.0, 2 x USB3.0, 1 x Touch2.0, 2 x USB-C, Audio Out, RS232.  OPS Slot (PC not included).  48MB auto-framing/speaker tracking camera, 2 x 10W speakers, 8 x beamforming mics up to 8m range</v>
          </cell>
          <cell r="E309" t="str">
            <v>Dynamic CCTV</v>
          </cell>
          <cell r="F309" t="str">
            <v>Maxhub</v>
          </cell>
          <cell r="H309">
            <v>0</v>
          </cell>
          <cell r="I309" t="str">
            <v>Yes</v>
          </cell>
          <cell r="J309" t="str">
            <v>No</v>
          </cell>
          <cell r="K309" t="str">
            <v>Yes</v>
          </cell>
          <cell r="L309">
            <v>0</v>
          </cell>
          <cell r="M309">
            <v>1735</v>
          </cell>
          <cell r="N309">
            <v>45636</v>
          </cell>
        </row>
        <row r="310">
          <cell r="A310" t="str">
            <v>C7530</v>
          </cell>
          <cell r="B310" t="str">
            <v>C7530</v>
          </cell>
          <cell r="C310" t="str">
            <v>MAXHUB</v>
          </cell>
          <cell r="D310" t="str">
            <v>MAXHUB Classic Series.  75" All-in-on Conference IFP.  16:9, 3840 x 2160 resolution, 350 nit, 5000:1 contrast ratio,  178° viewing angle,   IR Touch with 20 max touch points.  1 x HDMI, 1 x USB2.0, 2 x USB3.0, 1 x Touch2.0, 2 x USB-C, Audio Out, RS232.  OPS Slot (PC not included).  48MB auto-framing/speaker tracking camera, 2 x 10W speakers, 8 x beamforming mics up to 8m range</v>
          </cell>
          <cell r="E310" t="str">
            <v>Dynamic CCTV</v>
          </cell>
          <cell r="F310" t="str">
            <v>MAXHUB</v>
          </cell>
          <cell r="H310">
            <v>0</v>
          </cell>
          <cell r="I310" t="str">
            <v>Yes</v>
          </cell>
          <cell r="J310" t="str">
            <v>No</v>
          </cell>
          <cell r="K310" t="str">
            <v>Yes</v>
          </cell>
          <cell r="L310">
            <v>0</v>
          </cell>
          <cell r="M310">
            <v>3123</v>
          </cell>
          <cell r="N310">
            <v>45636</v>
          </cell>
        </row>
        <row r="311">
          <cell r="A311" t="str">
            <v>CSP50-Bundle</v>
          </cell>
          <cell r="B311" t="str">
            <v>CSP50-Bundle</v>
          </cell>
          <cell r="C311" t="str">
            <v>MAXHUB</v>
          </cell>
          <cell r="D311" t="str">
            <v>MAXHUB Portable Capture System</v>
          </cell>
          <cell r="E311" t="str">
            <v>Dynamic CCTV</v>
          </cell>
          <cell r="F311" t="str">
            <v>MAXHUB</v>
          </cell>
          <cell r="G311">
            <v>45636</v>
          </cell>
          <cell r="H311">
            <v>0</v>
          </cell>
          <cell r="I311" t="str">
            <v>Yes</v>
          </cell>
          <cell r="J311" t="str">
            <v>No</v>
          </cell>
          <cell r="L311">
            <v>0</v>
          </cell>
          <cell r="M311">
            <v>8199</v>
          </cell>
          <cell r="N311">
            <v>45636</v>
          </cell>
        </row>
        <row r="312">
          <cell r="A312" t="str">
            <v>MT61N-I5</v>
          </cell>
          <cell r="B312" t="str">
            <v>MT61N-I5</v>
          </cell>
          <cell r="C312" t="str">
            <v>MAXHUB</v>
          </cell>
          <cell r="D312" t="str">
            <v>MAXHUB Windows PC module for Classic / ViewPro/Transcend series.  10th Gen Intel i5 Core.  16Gb RAM, 256Gb storage</v>
          </cell>
          <cell r="E312" t="str">
            <v>Dynamic CCTV</v>
          </cell>
          <cell r="F312" t="str">
            <v>MAXHUB</v>
          </cell>
          <cell r="H312">
            <v>0</v>
          </cell>
          <cell r="I312" t="str">
            <v>Yes</v>
          </cell>
          <cell r="J312" t="str">
            <v>No</v>
          </cell>
          <cell r="K312" t="str">
            <v>Yes</v>
          </cell>
          <cell r="L312">
            <v>0</v>
          </cell>
          <cell r="M312">
            <v>833</v>
          </cell>
          <cell r="N312">
            <v>45636</v>
          </cell>
        </row>
        <row r="313">
          <cell r="A313" t="str">
            <v>MT61N-I7</v>
          </cell>
          <cell r="B313" t="str">
            <v>MT61N-I7</v>
          </cell>
          <cell r="C313" t="str">
            <v>MAXHUB</v>
          </cell>
          <cell r="D313" t="str">
            <v>MAXHUB Windows PC module for Classic / ViewPro/Transcend series.  10th Gen Intel i7 Core.  16Gb RAM, 256Gb storage</v>
          </cell>
          <cell r="E313" t="str">
            <v>Dynamic CCTV</v>
          </cell>
          <cell r="F313" t="str">
            <v>MAXHUB</v>
          </cell>
          <cell r="H313">
            <v>0</v>
          </cell>
          <cell r="I313" t="str">
            <v>Yes</v>
          </cell>
          <cell r="J313" t="str">
            <v>No</v>
          </cell>
          <cell r="K313" t="str">
            <v>Yes</v>
          </cell>
          <cell r="L313">
            <v>0</v>
          </cell>
          <cell r="M313">
            <v>1090</v>
          </cell>
          <cell r="N313">
            <v>45636</v>
          </cell>
        </row>
        <row r="314">
          <cell r="A314" t="str">
            <v>MT71P</v>
          </cell>
          <cell r="B314" t="str">
            <v>MT71P</v>
          </cell>
          <cell r="C314" t="str">
            <v>MAXHUB</v>
          </cell>
          <cell r="D314" t="str">
            <v>MAXHUB MT71P PC module</v>
          </cell>
          <cell r="E314" t="str">
            <v>Dynamic CCTV</v>
          </cell>
          <cell r="F314" t="str">
            <v>MAXHUB</v>
          </cell>
          <cell r="G314">
            <v>45636</v>
          </cell>
          <cell r="H314">
            <v>0</v>
          </cell>
          <cell r="I314" t="str">
            <v>Yes</v>
          </cell>
          <cell r="J314" t="str">
            <v>No</v>
          </cell>
          <cell r="K314" t="str">
            <v>Yes</v>
          </cell>
          <cell r="L314">
            <v>0</v>
          </cell>
          <cell r="M314">
            <v>1090</v>
          </cell>
          <cell r="N314">
            <v>45636</v>
          </cell>
        </row>
        <row r="315">
          <cell r="A315" t="str">
            <v>MT71S</v>
          </cell>
          <cell r="B315" t="str">
            <v>MT71S</v>
          </cell>
          <cell r="C315" t="str">
            <v>MAXHUB</v>
          </cell>
          <cell r="D315" t="str">
            <v>MAXHUB MT71S PC module</v>
          </cell>
          <cell r="E315" t="str">
            <v>Dynamic CCTV</v>
          </cell>
          <cell r="F315" t="str">
            <v>MAXHUB</v>
          </cell>
          <cell r="G315">
            <v>45636</v>
          </cell>
          <cell r="H315">
            <v>0</v>
          </cell>
          <cell r="I315" t="str">
            <v>Yes</v>
          </cell>
          <cell r="J315" t="str">
            <v>No</v>
          </cell>
          <cell r="K315" t="str">
            <v>Yes</v>
          </cell>
          <cell r="L315">
            <v>0</v>
          </cell>
          <cell r="M315">
            <v>833</v>
          </cell>
          <cell r="N315">
            <v>45636</v>
          </cell>
        </row>
        <row r="316">
          <cell r="A316" t="str">
            <v>ND55CMA-T</v>
          </cell>
          <cell r="B316" t="str">
            <v>ND55CMA-T</v>
          </cell>
          <cell r="C316" t="str">
            <v>MAXHUB</v>
          </cell>
          <cell r="D316" t="str">
            <v>MAXHUB 55", 16:9 Non-Touch LCD Display, 4K resolution, 800 nits.   2 x 10W built-in speaker.  Portrait / Landscape orientation, 24 x 7 operating hours.  Wall mount included</v>
          </cell>
          <cell r="E316" t="str">
            <v>Dynamic CCTV</v>
          </cell>
          <cell r="F316" t="str">
            <v>MAXHUB</v>
          </cell>
          <cell r="H316">
            <v>0</v>
          </cell>
          <cell r="I316" t="str">
            <v>Yes</v>
          </cell>
          <cell r="J316" t="str">
            <v>No</v>
          </cell>
          <cell r="K316" t="str">
            <v>Yes</v>
          </cell>
          <cell r="L316">
            <v>0</v>
          </cell>
          <cell r="M316">
            <v>850</v>
          </cell>
          <cell r="N316">
            <v>45636</v>
          </cell>
        </row>
        <row r="317">
          <cell r="A317" t="str">
            <v>ND65CMA-T</v>
          </cell>
          <cell r="B317" t="str">
            <v>ND65CMA-T</v>
          </cell>
          <cell r="C317" t="str">
            <v>MAXHUB</v>
          </cell>
          <cell r="D317" t="str">
            <v>MAXHUB 65", 16:9 Non-Touch LCD Display, 4K resolution, 800 nits.   2 x 10W built-in speaker.  Portrait / Landscape orientation, 24 x 7 operating hours.  Wall mount included</v>
          </cell>
          <cell r="E317" t="str">
            <v>Dynamic CCTV</v>
          </cell>
          <cell r="F317" t="str">
            <v>MAXHUB</v>
          </cell>
          <cell r="H317">
            <v>1</v>
          </cell>
          <cell r="I317" t="str">
            <v>Yes</v>
          </cell>
          <cell r="J317" t="str">
            <v>No</v>
          </cell>
          <cell r="K317" t="str">
            <v>Yes</v>
          </cell>
          <cell r="L317">
            <v>0</v>
          </cell>
          <cell r="M317">
            <v>1215</v>
          </cell>
          <cell r="N317">
            <v>45636</v>
          </cell>
        </row>
        <row r="318">
          <cell r="A318" t="str">
            <v>ND75CMA-T</v>
          </cell>
          <cell r="B318" t="str">
            <v>ND75CMA-T</v>
          </cell>
          <cell r="C318" t="str">
            <v>MAXHUB</v>
          </cell>
          <cell r="D318" t="str">
            <v>MAXHUB 75", 16:9 Non-Touch LCD Display, 4K resolution, 800 nits.   2 x 10W built-in speaker.  Portrait / Landscape orientation, 24 x 7 operating hours.  Wall mount included</v>
          </cell>
          <cell r="E318" t="str">
            <v>Dynamic CCTV</v>
          </cell>
          <cell r="F318" t="str">
            <v>MAXHUB</v>
          </cell>
          <cell r="H318">
            <v>0</v>
          </cell>
          <cell r="I318" t="str">
            <v>Yes</v>
          </cell>
          <cell r="J318" t="str">
            <v>No</v>
          </cell>
          <cell r="K318" t="str">
            <v>Yes</v>
          </cell>
          <cell r="L318">
            <v>0</v>
          </cell>
          <cell r="M318">
            <v>1670</v>
          </cell>
          <cell r="N318">
            <v>45636</v>
          </cell>
        </row>
        <row r="319">
          <cell r="A319" t="str">
            <v>SI06</v>
          </cell>
          <cell r="B319" t="str">
            <v>SI06</v>
          </cell>
          <cell r="C319" t="str">
            <v>MAXHUB</v>
          </cell>
          <cell r="D319" t="str">
            <v>MAXHUB SI06 Wi-Fi Module</v>
          </cell>
          <cell r="E319" t="str">
            <v>Dynamic CCTV</v>
          </cell>
          <cell r="F319" t="str">
            <v>MAXHUB</v>
          </cell>
          <cell r="G319">
            <v>45636</v>
          </cell>
          <cell r="H319">
            <v>0</v>
          </cell>
          <cell r="I319" t="str">
            <v>No</v>
          </cell>
          <cell r="J319" t="str">
            <v>No</v>
          </cell>
          <cell r="K319" t="str">
            <v>Yes</v>
          </cell>
          <cell r="L319">
            <v>0</v>
          </cell>
          <cell r="M319">
            <v>46</v>
          </cell>
          <cell r="N319">
            <v>45636</v>
          </cell>
        </row>
        <row r="320">
          <cell r="A320" t="str">
            <v>SI06B</v>
          </cell>
          <cell r="B320" t="str">
            <v>SI06B</v>
          </cell>
          <cell r="C320" t="str">
            <v>MAXHUB</v>
          </cell>
          <cell r="D320" t="str">
            <v>MAXHUB SI06B Wi-Fi Module</v>
          </cell>
          <cell r="E320" t="str">
            <v>Dynamic CCTV</v>
          </cell>
          <cell r="F320" t="str">
            <v>MAXHUB</v>
          </cell>
          <cell r="G320">
            <v>45636</v>
          </cell>
          <cell r="H320">
            <v>0</v>
          </cell>
          <cell r="I320" t="str">
            <v>No</v>
          </cell>
          <cell r="J320" t="str">
            <v>No</v>
          </cell>
          <cell r="K320" t="str">
            <v>Yes</v>
          </cell>
          <cell r="L320">
            <v>0</v>
          </cell>
          <cell r="M320">
            <v>46</v>
          </cell>
          <cell r="N320">
            <v>45636</v>
          </cell>
        </row>
        <row r="321">
          <cell r="A321" t="str">
            <v>ST23C</v>
          </cell>
          <cell r="B321" t="str">
            <v>ST23C</v>
          </cell>
          <cell r="C321" t="str">
            <v>MAXHUB</v>
          </cell>
          <cell r="D321" t="str">
            <v>MAXHUB Stand for MAXHUB screens. Maximum load 100KG, suitable for 65/75/86" IFP</v>
          </cell>
          <cell r="E321" t="str">
            <v>Dynamic CCTV</v>
          </cell>
          <cell r="F321" t="str">
            <v>MAXHUB</v>
          </cell>
          <cell r="H321">
            <v>0</v>
          </cell>
          <cell r="I321" t="str">
            <v>Yes</v>
          </cell>
          <cell r="J321" t="str">
            <v>No</v>
          </cell>
          <cell r="K321" t="str">
            <v>Yes</v>
          </cell>
          <cell r="L321">
            <v>0</v>
          </cell>
          <cell r="M321">
            <v>315</v>
          </cell>
          <cell r="N321">
            <v>45636</v>
          </cell>
        </row>
        <row r="322">
          <cell r="A322" t="str">
            <v>ST41B</v>
          </cell>
          <cell r="B322" t="str">
            <v>ST41B</v>
          </cell>
          <cell r="C322" t="str">
            <v>MAXHUB</v>
          </cell>
          <cell r="D322" t="str">
            <v>MAXHUB Stand for MAXHUB screens. Maximum load 100KG, suitable for 55/ 65/75/86" IFP</v>
          </cell>
          <cell r="E322" t="str">
            <v>Dynamic CCTV</v>
          </cell>
          <cell r="F322" t="str">
            <v>MAXHUB</v>
          </cell>
          <cell r="H322">
            <v>0</v>
          </cell>
          <cell r="I322" t="str">
            <v>No</v>
          </cell>
          <cell r="J322" t="str">
            <v>No</v>
          </cell>
          <cell r="K322" t="str">
            <v>Yes</v>
          </cell>
          <cell r="L322">
            <v>0</v>
          </cell>
          <cell r="M322">
            <v>237</v>
          </cell>
          <cell r="N322">
            <v>45636</v>
          </cell>
        </row>
        <row r="323">
          <cell r="A323" t="str">
            <v>UC M31</v>
          </cell>
          <cell r="B323" t="str">
            <v>UC M31</v>
          </cell>
          <cell r="C323" t="str">
            <v>MAXHUB</v>
          </cell>
          <cell r="D323" t="str">
            <v>MAXHUB UC M31 Panoramic Camera</v>
          </cell>
          <cell r="E323" t="str">
            <v>Dynamic CCTV</v>
          </cell>
          <cell r="F323" t="str">
            <v>MAXHUB</v>
          </cell>
          <cell r="G323">
            <v>45636</v>
          </cell>
          <cell r="H323">
            <v>0</v>
          </cell>
          <cell r="I323" t="str">
            <v>Yes</v>
          </cell>
          <cell r="J323" t="str">
            <v>No</v>
          </cell>
          <cell r="K323" t="str">
            <v>Yes</v>
          </cell>
          <cell r="L323">
            <v>0</v>
          </cell>
          <cell r="M323">
            <v>415</v>
          </cell>
          <cell r="N323">
            <v>45636</v>
          </cell>
        </row>
        <row r="324">
          <cell r="A324" t="str">
            <v>UC P15</v>
          </cell>
          <cell r="B324" t="str">
            <v>UC P15</v>
          </cell>
          <cell r="C324" t="str">
            <v>MAXHUB</v>
          </cell>
          <cell r="D324" t="str">
            <v>MAXHUB UC P15 PTZ Camera</v>
          </cell>
          <cell r="E324" t="str">
            <v>Dynamic CCTV</v>
          </cell>
          <cell r="F324" t="str">
            <v>MAXHUB</v>
          </cell>
          <cell r="G324">
            <v>45636</v>
          </cell>
          <cell r="H324">
            <v>0</v>
          </cell>
          <cell r="I324" t="str">
            <v>Yes</v>
          </cell>
          <cell r="J324" t="str">
            <v>No</v>
          </cell>
          <cell r="K324" t="str">
            <v>Yes</v>
          </cell>
          <cell r="L324">
            <v>0</v>
          </cell>
          <cell r="M324">
            <v>599</v>
          </cell>
          <cell r="N324">
            <v>45636</v>
          </cell>
        </row>
        <row r="325">
          <cell r="A325" t="str">
            <v>UC P25</v>
          </cell>
          <cell r="B325" t="str">
            <v>UC P25</v>
          </cell>
          <cell r="C325" t="str">
            <v>MAXHUB</v>
          </cell>
          <cell r="D325" t="str">
            <v>MAXHUB UC P25 PTZ Camera</v>
          </cell>
          <cell r="E325" t="str">
            <v>Dynamic CCTV</v>
          </cell>
          <cell r="F325" t="str">
            <v>MAXHUB</v>
          </cell>
          <cell r="G325">
            <v>45636</v>
          </cell>
          <cell r="H325">
            <v>0</v>
          </cell>
          <cell r="I325" t="str">
            <v>Yes</v>
          </cell>
          <cell r="J325" t="str">
            <v>No</v>
          </cell>
          <cell r="K325" t="str">
            <v>Yes</v>
          </cell>
          <cell r="L325">
            <v>0</v>
          </cell>
          <cell r="M325">
            <v>833</v>
          </cell>
          <cell r="N325">
            <v>45636</v>
          </cell>
        </row>
        <row r="326">
          <cell r="A326" t="str">
            <v>SA752PU</v>
          </cell>
          <cell r="B326" t="str">
            <v>SA752PU</v>
          </cell>
          <cell r="C326" t="str">
            <v>Peerless</v>
          </cell>
          <cell r="D326" t="str">
            <v>Peerless SA752PU Bracket</v>
          </cell>
          <cell r="E326" t="str">
            <v>Exertis</v>
          </cell>
          <cell r="F326" t="str">
            <v>None</v>
          </cell>
          <cell r="G326" t="str">
            <v>04/12024</v>
          </cell>
          <cell r="H326">
            <v>9999</v>
          </cell>
          <cell r="I326" t="str">
            <v>Yes</v>
          </cell>
          <cell r="J326" t="str">
            <v>Yes</v>
          </cell>
          <cell r="L326">
            <v>242</v>
          </cell>
          <cell r="M326">
            <v>300</v>
          </cell>
          <cell r="N326">
            <v>45630</v>
          </cell>
        </row>
        <row r="327">
          <cell r="A327" t="str">
            <v>ACC-V1500X</v>
          </cell>
          <cell r="B327" t="str">
            <v>ACC-V1500X</v>
          </cell>
          <cell r="C327" t="str">
            <v>Peerless</v>
          </cell>
          <cell r="D327" t="str">
            <v>Peerless adaptor rails for SF680P.  Required for all 105" wall mounts</v>
          </cell>
          <cell r="E327" t="str">
            <v>Exertis</v>
          </cell>
          <cell r="F327" t="str">
            <v>Jupiter</v>
          </cell>
          <cell r="H327">
            <v>0</v>
          </cell>
          <cell r="I327" t="str">
            <v>No</v>
          </cell>
          <cell r="J327" t="str">
            <v>No</v>
          </cell>
          <cell r="L327">
            <v>0</v>
          </cell>
          <cell r="M327">
            <v>218.75</v>
          </cell>
          <cell r="N327">
            <v>45595</v>
          </cell>
        </row>
        <row r="328">
          <cell r="A328" t="str">
            <v>SA740P</v>
          </cell>
          <cell r="B328" t="str">
            <v>SA740P</v>
          </cell>
          <cell r="C328" t="str">
            <v>Peerless</v>
          </cell>
          <cell r="D328" t="str">
            <v>Peerless-AV SA740P SmartMount Articulating Wall Mount for PANA 34 Displays</v>
          </cell>
          <cell r="E328" t="str">
            <v>Exertis</v>
          </cell>
          <cell r="F328" t="str">
            <v>Jupiter</v>
          </cell>
          <cell r="H328">
            <v>0</v>
          </cell>
          <cell r="I328" t="str">
            <v>No</v>
          </cell>
          <cell r="J328" t="str">
            <v>No</v>
          </cell>
          <cell r="L328">
            <v>0</v>
          </cell>
          <cell r="M328">
            <v>199</v>
          </cell>
          <cell r="N328">
            <v>45595</v>
          </cell>
        </row>
        <row r="329">
          <cell r="A329" t="str">
            <v>SF632P</v>
          </cell>
          <cell r="B329" t="str">
            <v>SF632P</v>
          </cell>
          <cell r="C329" t="str">
            <v>Peerless</v>
          </cell>
          <cell r="D329" t="str">
            <v>Peerless-AV SF632P SmartMount Medium Flat Wall Mount for PANA 34 Displays</v>
          </cell>
          <cell r="E329" t="str">
            <v>Exertis</v>
          </cell>
          <cell r="F329" t="str">
            <v>Jupiter</v>
          </cell>
          <cell r="H329">
            <v>0</v>
          </cell>
          <cell r="I329" t="str">
            <v>No</v>
          </cell>
          <cell r="J329" t="str">
            <v>No</v>
          </cell>
          <cell r="L329">
            <v>0</v>
          </cell>
          <cell r="M329">
            <v>49.99</v>
          </cell>
          <cell r="N329">
            <v>45595</v>
          </cell>
        </row>
        <row r="330">
          <cell r="A330" t="str">
            <v>SF680P</v>
          </cell>
          <cell r="B330" t="str">
            <v>SF680P</v>
          </cell>
          <cell r="C330" t="str">
            <v>Peerless</v>
          </cell>
          <cell r="D330" t="str">
            <v>Peerless Smart Mount .  Suitable for Jupiter 81" and 105" (with additional adaptor rails ACC0V1500X)</v>
          </cell>
          <cell r="E330" t="str">
            <v>Exertis</v>
          </cell>
          <cell r="F330" t="str">
            <v>Jupiter</v>
          </cell>
          <cell r="H330">
            <v>0</v>
          </cell>
          <cell r="I330" t="str">
            <v>No</v>
          </cell>
          <cell r="J330" t="str">
            <v>No</v>
          </cell>
          <cell r="L330">
            <v>0</v>
          </cell>
          <cell r="M330">
            <v>203.15</v>
          </cell>
          <cell r="N330">
            <v>45595</v>
          </cell>
        </row>
        <row r="331">
          <cell r="A331" t="str">
            <v>SR598</v>
          </cell>
          <cell r="B331" t="str">
            <v>SR598</v>
          </cell>
          <cell r="C331" t="str">
            <v>Peerless</v>
          </cell>
          <cell r="D331" t="str">
            <v>Peerless SmartMount Flat Panel Cart.  Suitable for Jupiter 81" and 105" (with additional adaptor rails ACC0V1500X)</v>
          </cell>
          <cell r="E331" t="str">
            <v>Exertis</v>
          </cell>
          <cell r="F331" t="str">
            <v>Jupiter</v>
          </cell>
          <cell r="H331">
            <v>0</v>
          </cell>
          <cell r="I331" t="str">
            <v>No</v>
          </cell>
          <cell r="J331" t="str">
            <v>No</v>
          </cell>
          <cell r="L331">
            <v>0</v>
          </cell>
          <cell r="M331">
            <v>1087</v>
          </cell>
          <cell r="N331">
            <v>45595</v>
          </cell>
        </row>
        <row r="332">
          <cell r="A332" t="str">
            <v>ST632P</v>
          </cell>
          <cell r="B332" t="str">
            <v>ST632P</v>
          </cell>
          <cell r="C332" t="str">
            <v>Peerless</v>
          </cell>
          <cell r="D332" t="str">
            <v>Peerless-AV ST632P SmartMount Universal Tilt Wall Mount  for PANA 34 Displays</v>
          </cell>
          <cell r="E332" t="str">
            <v>Exertis</v>
          </cell>
          <cell r="F332" t="str">
            <v>Jupiter</v>
          </cell>
          <cell r="H332">
            <v>0</v>
          </cell>
          <cell r="I332" t="str">
            <v>No</v>
          </cell>
          <cell r="J332" t="str">
            <v>No</v>
          </cell>
          <cell r="L332">
            <v>0</v>
          </cell>
          <cell r="M332">
            <v>54.99</v>
          </cell>
          <cell r="N332">
            <v>45595</v>
          </cell>
        </row>
        <row r="333">
          <cell r="A333" t="str">
            <v>11H1000KUK</v>
          </cell>
          <cell r="B333" t="str">
            <v>11H1000KUK</v>
          </cell>
          <cell r="C333" t="str">
            <v>Lenovo</v>
          </cell>
          <cell r="D333" t="str">
            <v>Lenovo ThinkSmart Hub Intel Core i5-8365UE vPro 16GB RAM 256GB SSD 10.1 inch Full HD Windows 11 IOT Enterprise Touchscreen All-in-One Desktop PC</v>
          </cell>
          <cell r="E333" t="str">
            <v>Exertis / Westcoast</v>
          </cell>
          <cell r="F333" t="str">
            <v>Lenovo</v>
          </cell>
          <cell r="H333">
            <v>0</v>
          </cell>
          <cell r="I333" t="str">
            <v>Yes</v>
          </cell>
          <cell r="J333" t="str">
            <v>No</v>
          </cell>
          <cell r="L333">
            <v>1737</v>
          </cell>
          <cell r="M333">
            <v>2175</v>
          </cell>
          <cell r="N333">
            <v>45636</v>
          </cell>
        </row>
        <row r="334">
          <cell r="A334" t="str">
            <v>11LR000BUK</v>
          </cell>
          <cell r="B334" t="str">
            <v>11LR000BUK</v>
          </cell>
          <cell r="C334" t="str">
            <v>Lenovo</v>
          </cell>
          <cell r="D334" t="str">
            <v>Lenovo ThinkSmart Core - Controller Kit - video conferencing kit (touchscreen console, compute system) - with 3 Years Lenovo Premier Support + First Year Maintenance - Certified for Microsoft Teams Rooms - black</v>
          </cell>
          <cell r="E334" t="str">
            <v>Exertis / Westcoast</v>
          </cell>
          <cell r="F334" t="str">
            <v>Lenovo</v>
          </cell>
          <cell r="H334">
            <v>0</v>
          </cell>
          <cell r="I334" t="str">
            <v>Yes</v>
          </cell>
          <cell r="J334" t="str">
            <v>No</v>
          </cell>
          <cell r="L334">
            <v>1977</v>
          </cell>
          <cell r="M334">
            <v>2400</v>
          </cell>
          <cell r="N334">
            <v>45636</v>
          </cell>
        </row>
        <row r="335">
          <cell r="A335" t="str">
            <v>11RTZ9AXUK</v>
          </cell>
          <cell r="B335" t="str">
            <v>11RTZ9AXUK</v>
          </cell>
          <cell r="C335" t="str">
            <v>Lenovo</v>
          </cell>
          <cell r="D335" t="str">
            <v>Lenovo ThinkSmart Bar, 5m Type A to C USB Cable, 1 x AC Adapter + Power Cord, Brackets &amp; Screws</v>
          </cell>
          <cell r="E335" t="str">
            <v>Exertis / Westcoast</v>
          </cell>
          <cell r="F335" t="str">
            <v>Lenovo</v>
          </cell>
          <cell r="H335">
            <v>0</v>
          </cell>
          <cell r="I335" t="str">
            <v>Yes</v>
          </cell>
          <cell r="J335" t="str">
            <v>No</v>
          </cell>
          <cell r="L335">
            <v>271</v>
          </cell>
          <cell r="M335">
            <v>335</v>
          </cell>
          <cell r="N335">
            <v>45636</v>
          </cell>
        </row>
        <row r="336">
          <cell r="A336" t="str">
            <v>11RTZ9CEUK</v>
          </cell>
          <cell r="B336" t="str">
            <v>11RTZ9CEUK</v>
          </cell>
          <cell r="C336" t="str">
            <v>Lenovo</v>
          </cell>
          <cell r="D336" t="str">
            <v>Lenovo ThinkSmart Bar, 2 x Mic Pods, 5m Type A to C USB Cable, 1 x AC Adapter + Power Cord, 2 x 6m Analog Cable, Brackets &amp; Screws</v>
          </cell>
          <cell r="E336" t="str">
            <v>Exertis / Westcoast</v>
          </cell>
          <cell r="F336" t="str">
            <v>Lenovo</v>
          </cell>
          <cell r="H336">
            <v>0</v>
          </cell>
          <cell r="I336" t="str">
            <v>Yes</v>
          </cell>
          <cell r="J336" t="str">
            <v>No</v>
          </cell>
          <cell r="L336">
            <v>316</v>
          </cell>
          <cell r="M336">
            <v>419</v>
          </cell>
          <cell r="N336">
            <v>45636</v>
          </cell>
        </row>
        <row r="337">
          <cell r="A337" t="str">
            <v>11S3000LUK</v>
          </cell>
          <cell r="B337" t="str">
            <v>11S3000LUK</v>
          </cell>
          <cell r="C337" t="str">
            <v>Lenovo</v>
          </cell>
          <cell r="D337" t="str">
            <v>Lenovo ThinkSmart Core Full Room Kit - video conferencing kit - with 3 Years Lenovo Premier Support + First Year Maintenance - Certified for Microsoft Teams Rooms - black</v>
          </cell>
          <cell r="E337" t="str">
            <v>Exertis / Westcoast</v>
          </cell>
          <cell r="F337" t="str">
            <v>Lenovo</v>
          </cell>
          <cell r="H337">
            <v>0</v>
          </cell>
          <cell r="I337" t="str">
            <v>Yes</v>
          </cell>
          <cell r="J337" t="str">
            <v>No</v>
          </cell>
          <cell r="L337">
            <v>2495</v>
          </cell>
          <cell r="M337">
            <v>3024</v>
          </cell>
          <cell r="N337">
            <v>45636</v>
          </cell>
        </row>
        <row r="338">
          <cell r="A338" t="str">
            <v>12BS0005UK</v>
          </cell>
          <cell r="B338" t="str">
            <v>12BS0005UK</v>
          </cell>
          <cell r="C338" t="str">
            <v>Lenovo</v>
          </cell>
          <cell r="D338" t="str">
            <v>Lenovo ThinkSmart One Video conferencing kit (touchscreen console, compute system) - with 3 Years Lenovo Premier Support + First Year Maintenance - Certified for Microsoft Teams Rooms - black</v>
          </cell>
          <cell r="E338" t="str">
            <v>Exertis / Westcoast</v>
          </cell>
          <cell r="F338" t="str">
            <v>Lenovo</v>
          </cell>
          <cell r="H338">
            <v>0</v>
          </cell>
          <cell r="I338" t="str">
            <v>Yes</v>
          </cell>
          <cell r="J338" t="str">
            <v>No</v>
          </cell>
          <cell r="L338">
            <v>2228</v>
          </cell>
          <cell r="M338">
            <v>2520</v>
          </cell>
          <cell r="N338">
            <v>45636</v>
          </cell>
        </row>
        <row r="339">
          <cell r="A339" t="str">
            <v>12BW0004UK</v>
          </cell>
          <cell r="B339" t="str">
            <v>12BW0004UK</v>
          </cell>
          <cell r="C339" t="str">
            <v>Lenovo</v>
          </cell>
          <cell r="D339" t="str">
            <v>Lenovo ThinkSmart One Video conferencing kit (touchscreen console, compute system) - with 3 Years Lenovo Premier Support + First Year Maintenance - Certified for Microsoft Teams Rooms - black</v>
          </cell>
          <cell r="E339" t="str">
            <v>Exertis / Westcoast</v>
          </cell>
          <cell r="F339" t="str">
            <v>Lenovo</v>
          </cell>
          <cell r="H339">
            <v>0</v>
          </cell>
          <cell r="I339" t="str">
            <v>Yes</v>
          </cell>
          <cell r="J339" t="str">
            <v>No</v>
          </cell>
          <cell r="L339">
            <v>2530</v>
          </cell>
          <cell r="M339">
            <v>2856</v>
          </cell>
          <cell r="N339">
            <v>45636</v>
          </cell>
        </row>
        <row r="340">
          <cell r="A340" t="str">
            <v>12CN0002UK</v>
          </cell>
          <cell r="B340" t="str">
            <v>12CN0002UK</v>
          </cell>
          <cell r="C340" t="str">
            <v>Lenovo</v>
          </cell>
          <cell r="D340" t="str">
            <v>Lenovo ThinkSmart View Plus Video conferencing kit (camera, compute system, Viewplus Stylus Pen) - with 3 Years Lenovo Premier Support + First Year Maintenance - black</v>
          </cell>
          <cell r="E340" t="str">
            <v>Exertis / Westcoast</v>
          </cell>
          <cell r="F340" t="str">
            <v>Lenovo</v>
          </cell>
          <cell r="H340">
            <v>0</v>
          </cell>
          <cell r="I340" t="str">
            <v>Yes</v>
          </cell>
          <cell r="J340" t="str">
            <v>No</v>
          </cell>
          <cell r="L340">
            <v>1663</v>
          </cell>
          <cell r="M340">
            <v>1971</v>
          </cell>
          <cell r="N340">
            <v>45636</v>
          </cell>
        </row>
        <row r="341">
          <cell r="A341" t="str">
            <v>12QJ0004UK</v>
          </cell>
          <cell r="B341" t="str">
            <v>12QJ0004UK</v>
          </cell>
          <cell r="C341" t="str">
            <v>Lenovo</v>
          </cell>
          <cell r="D341" t="str">
            <v>Lenovo ThinkSmart Core - Controller Kit - video conferencing kit (touchscreen console, compute system) - with 3 Years Lenovo Premier Support + First Year Maintenance - Certified for Microsoft Teams Rooms - black</v>
          </cell>
          <cell r="E341" t="str">
            <v>Exertis / Westcoast</v>
          </cell>
          <cell r="F341" t="str">
            <v>Lenovo</v>
          </cell>
          <cell r="H341">
            <v>0</v>
          </cell>
          <cell r="I341" t="str">
            <v>Yes</v>
          </cell>
          <cell r="J341" t="str">
            <v>No</v>
          </cell>
          <cell r="L341">
            <v>2179</v>
          </cell>
          <cell r="M341">
            <v>2605</v>
          </cell>
          <cell r="N341">
            <v>45636</v>
          </cell>
        </row>
        <row r="342">
          <cell r="A342" t="str">
            <v>12QN0004UK</v>
          </cell>
          <cell r="B342" t="str">
            <v>12QN0004UK</v>
          </cell>
          <cell r="C342" t="str">
            <v>Lenovo</v>
          </cell>
          <cell r="D342" t="str">
            <v>Lenovo ThinkSmart Core Full Room Kit + IP Controller- video conferencing kit - with 3 Years Lenovo Premier Support + First Year Maintenance - Certified for Microsoft Teams Rooms - black</v>
          </cell>
          <cell r="E342" t="str">
            <v>Exertis / Westcoast</v>
          </cell>
          <cell r="F342" t="str">
            <v>Lenovo</v>
          </cell>
          <cell r="H342">
            <v>0</v>
          </cell>
          <cell r="I342" t="str">
            <v>Yes</v>
          </cell>
          <cell r="J342" t="str">
            <v>No</v>
          </cell>
          <cell r="L342">
            <v>2722</v>
          </cell>
          <cell r="M342">
            <v>3276</v>
          </cell>
          <cell r="N342">
            <v>45636</v>
          </cell>
        </row>
        <row r="343">
          <cell r="A343" t="str">
            <v>40CLTSCAM1</v>
          </cell>
          <cell r="B343" t="str">
            <v>40CLTSCAM1</v>
          </cell>
          <cell r="C343" t="str">
            <v>Lenovo</v>
          </cell>
          <cell r="D343" t="str">
            <v>Lenovo ThinkSmart Cam - Conference camera - colour - 3840 x 2160 - audio - USB-C 3.2 Gen1 - MJPEG, H.264, YUYV</v>
          </cell>
          <cell r="E343" t="str">
            <v>Exertis / Westcoast</v>
          </cell>
          <cell r="F343" t="str">
            <v>Lenovo</v>
          </cell>
          <cell r="H343">
            <v>0</v>
          </cell>
          <cell r="I343" t="str">
            <v>Yes</v>
          </cell>
          <cell r="J343" t="str">
            <v>No</v>
          </cell>
          <cell r="L343">
            <v>271</v>
          </cell>
          <cell r="M343">
            <v>335</v>
          </cell>
          <cell r="N343">
            <v>45636</v>
          </cell>
        </row>
        <row r="344">
          <cell r="A344" t="str">
            <v>GB-ADMIN-SUPPORT (25, 500)</v>
          </cell>
          <cell r="B344" t="str">
            <v>GB-ADMIN-SUPPORT (25, 500)</v>
          </cell>
          <cell r="C344" t="str">
            <v xml:space="preserve">GoBright </v>
          </cell>
          <cell r="D344" t="str">
            <v>GoBright Admin Support - Up to 25 Room/Visit/View and up to 500 desk/parking licences</v>
          </cell>
          <cell r="E344" t="str">
            <v>GoBright</v>
          </cell>
          <cell r="F344" t="str">
            <v xml:space="preserve">GoBright </v>
          </cell>
          <cell r="H344">
            <v>9999</v>
          </cell>
          <cell r="I344" t="str">
            <v>Yes</v>
          </cell>
          <cell r="J344" t="str">
            <v>Yes</v>
          </cell>
          <cell r="L344">
            <v>700</v>
          </cell>
          <cell r="M344">
            <v>747</v>
          </cell>
          <cell r="N344">
            <v>45595</v>
          </cell>
        </row>
        <row r="345">
          <cell r="A345" t="str">
            <v>GB-ADMIN-SUPPORT (250, 3000)</v>
          </cell>
          <cell r="B345" t="str">
            <v>GB-ADMIN-SUPPORT (250, 3000)</v>
          </cell>
          <cell r="C345" t="str">
            <v xml:space="preserve">GoBright </v>
          </cell>
          <cell r="D345" t="str">
            <v>GoBright Admin Support - Up to 250 Room/Visit/View and up to 3000 desk/parking licences</v>
          </cell>
          <cell r="E345" t="str">
            <v>GoBright</v>
          </cell>
          <cell r="F345" t="str">
            <v xml:space="preserve">GoBright </v>
          </cell>
          <cell r="H345">
            <v>9999</v>
          </cell>
          <cell r="I345" t="str">
            <v>Yes</v>
          </cell>
          <cell r="J345" t="str">
            <v>Yes</v>
          </cell>
          <cell r="L345">
            <v>1550</v>
          </cell>
          <cell r="M345">
            <v>1682</v>
          </cell>
          <cell r="N345">
            <v>45595</v>
          </cell>
        </row>
        <row r="346">
          <cell r="A346" t="str">
            <v>GB-ADMIN-SUPPORT (5, 50)</v>
          </cell>
          <cell r="B346" t="str">
            <v>GB-ADMIN-SUPPORT (5, 50)</v>
          </cell>
          <cell r="C346" t="str">
            <v xml:space="preserve">GoBright </v>
          </cell>
          <cell r="D346" t="str">
            <v>GoBright Admin Support - Up to 5 Room/Visit/View and up to 50 desk/parking licences</v>
          </cell>
          <cell r="E346" t="str">
            <v>GoBright</v>
          </cell>
          <cell r="F346" t="str">
            <v xml:space="preserve">GoBright </v>
          </cell>
          <cell r="H346">
            <v>9999</v>
          </cell>
          <cell r="I346" t="str">
            <v>Yes</v>
          </cell>
          <cell r="J346" t="str">
            <v>Yes</v>
          </cell>
          <cell r="L346">
            <v>350</v>
          </cell>
          <cell r="M346">
            <v>373</v>
          </cell>
          <cell r="N346">
            <v>45595</v>
          </cell>
        </row>
        <row r="347">
          <cell r="A347" t="str">
            <v>GB-ADMIN-SUPPORT (75, 1500)</v>
          </cell>
          <cell r="B347" t="str">
            <v>GB-ADMIN-SUPPORT (75, 1500)</v>
          </cell>
          <cell r="C347" t="str">
            <v xml:space="preserve">GoBright </v>
          </cell>
          <cell r="D347" t="str">
            <v>GoBright Admin Support - Up to 75 Room/Visit/View and up to 1500 desk/parking licences</v>
          </cell>
          <cell r="E347" t="str">
            <v>GoBright</v>
          </cell>
          <cell r="F347" t="str">
            <v xml:space="preserve">GoBright </v>
          </cell>
          <cell r="H347">
            <v>9999</v>
          </cell>
          <cell r="I347" t="str">
            <v>Yes</v>
          </cell>
          <cell r="J347" t="str">
            <v>Yes</v>
          </cell>
          <cell r="L347">
            <v>1100</v>
          </cell>
          <cell r="M347">
            <v>1215</v>
          </cell>
          <cell r="N347">
            <v>45595</v>
          </cell>
        </row>
        <row r="348">
          <cell r="A348" t="str">
            <v>GB-API-ACCESS</v>
          </cell>
          <cell r="B348" t="str">
            <v>GB-API-ACCESS</v>
          </cell>
          <cell r="C348" t="str">
            <v xml:space="preserve">GoBright </v>
          </cell>
          <cell r="D348" t="str">
            <v>GoBright  Access to Desk &amp; Room Booking API for integration or PowerBI analytics, 1 year</v>
          </cell>
          <cell r="E348" t="str">
            <v>GoBright</v>
          </cell>
          <cell r="F348" t="str">
            <v xml:space="preserve">GoBright </v>
          </cell>
          <cell r="H348">
            <v>9999</v>
          </cell>
          <cell r="I348" t="str">
            <v>Yes</v>
          </cell>
          <cell r="J348" t="str">
            <v>Yes</v>
          </cell>
          <cell r="L348">
            <v>796</v>
          </cell>
          <cell r="M348">
            <v>934</v>
          </cell>
          <cell r="N348">
            <v>45595</v>
          </cell>
        </row>
        <row r="349">
          <cell r="A349" t="str">
            <v>GB-CATSERV</v>
          </cell>
          <cell r="B349" t="str">
            <v>GB-CATSERV</v>
          </cell>
          <cell r="C349" t="str">
            <v xml:space="preserve">GoBright </v>
          </cell>
          <cell r="D349" t="str">
            <v xml:space="preserve"> GoBright  Catering &amp; Services Manager licence per room, 1 year</v>
          </cell>
          <cell r="E349" t="str">
            <v>GoBright</v>
          </cell>
          <cell r="F349" t="str">
            <v xml:space="preserve">GoBright </v>
          </cell>
          <cell r="H349">
            <v>9999</v>
          </cell>
          <cell r="I349" t="str">
            <v>Yes</v>
          </cell>
          <cell r="J349" t="str">
            <v>Yes</v>
          </cell>
          <cell r="L349">
            <v>48</v>
          </cell>
          <cell r="M349">
            <v>56</v>
          </cell>
          <cell r="N349">
            <v>45595</v>
          </cell>
        </row>
        <row r="350">
          <cell r="A350" t="str">
            <v>GB-CONTROL</v>
          </cell>
          <cell r="B350" t="str">
            <v>GB-CONTROL</v>
          </cell>
          <cell r="C350" t="str">
            <v xml:space="preserve">GoBright </v>
          </cell>
          <cell r="D350" t="str">
            <v>GoBright  Control licence per room, 1 year</v>
          </cell>
          <cell r="E350" t="str">
            <v>GoBright</v>
          </cell>
          <cell r="F350" t="str">
            <v xml:space="preserve">GoBright </v>
          </cell>
          <cell r="H350">
            <v>9999</v>
          </cell>
          <cell r="I350" t="str">
            <v>Yes</v>
          </cell>
          <cell r="J350" t="str">
            <v>Yes</v>
          </cell>
          <cell r="L350">
            <v>49</v>
          </cell>
          <cell r="M350">
            <v>56</v>
          </cell>
          <cell r="N350">
            <v>45595</v>
          </cell>
        </row>
        <row r="351">
          <cell r="A351" t="str">
            <v>GB-DESK (1000-1999)</v>
          </cell>
          <cell r="B351" t="str">
            <v>GB-DESK (1000-1999)</v>
          </cell>
          <cell r="C351" t="str">
            <v xml:space="preserve">GoBright </v>
          </cell>
          <cell r="D351" t="str">
            <v xml:space="preserve">GoBright  Desk Manager &amp; App licence per desk, 1 year, 1000-1999 desks. </v>
          </cell>
          <cell r="E351" t="str">
            <v>GoBright</v>
          </cell>
          <cell r="F351" t="str">
            <v xml:space="preserve">GoBright </v>
          </cell>
          <cell r="H351">
            <v>9999</v>
          </cell>
          <cell r="I351" t="str">
            <v>Yes</v>
          </cell>
          <cell r="J351" t="str">
            <v>Yes</v>
          </cell>
          <cell r="L351">
            <v>23</v>
          </cell>
          <cell r="M351">
            <v>28</v>
          </cell>
          <cell r="N351">
            <v>45595</v>
          </cell>
        </row>
        <row r="352">
          <cell r="A352" t="str">
            <v>GB-DESK (1-249)</v>
          </cell>
          <cell r="B352" t="str">
            <v>GB-DESK (1-249)</v>
          </cell>
          <cell r="C352" t="str">
            <v xml:space="preserve">GoBright </v>
          </cell>
          <cell r="D352" t="str">
            <v>GoBright  Desk Manager &amp; App licence per desk, 1 year, 1-249 desks.</v>
          </cell>
          <cell r="E352" t="str">
            <v>GoBright</v>
          </cell>
          <cell r="F352" t="str">
            <v xml:space="preserve">GoBright </v>
          </cell>
          <cell r="H352">
            <v>9999</v>
          </cell>
          <cell r="I352" t="str">
            <v>Yes</v>
          </cell>
          <cell r="J352" t="str">
            <v>Yes</v>
          </cell>
          <cell r="L352">
            <v>25</v>
          </cell>
          <cell r="M352">
            <v>28</v>
          </cell>
          <cell r="N352">
            <v>45595</v>
          </cell>
        </row>
        <row r="353">
          <cell r="A353" t="str">
            <v>GB-DESK (2000+)</v>
          </cell>
          <cell r="B353" t="str">
            <v>GB-DESK (2000+)</v>
          </cell>
          <cell r="C353" t="str">
            <v xml:space="preserve">GoBright </v>
          </cell>
          <cell r="D353" t="str">
            <v xml:space="preserve">GoBright  Desk Manager &amp; App licence per desk, 1 year,  &gt;=2000 desks. </v>
          </cell>
          <cell r="E353" t="str">
            <v>GoBright</v>
          </cell>
          <cell r="F353" t="str">
            <v xml:space="preserve">GoBright </v>
          </cell>
          <cell r="H353">
            <v>9999</v>
          </cell>
          <cell r="I353" t="str">
            <v>Yes</v>
          </cell>
          <cell r="J353" t="str">
            <v>Yes</v>
          </cell>
          <cell r="L353">
            <v>22</v>
          </cell>
          <cell r="M353">
            <v>28</v>
          </cell>
          <cell r="N353">
            <v>45595</v>
          </cell>
        </row>
        <row r="354">
          <cell r="A354" t="str">
            <v>GB-DESK (250-999)</v>
          </cell>
          <cell r="B354" t="str">
            <v>GB-DESK (250-999)</v>
          </cell>
          <cell r="C354" t="str">
            <v xml:space="preserve">GoBright </v>
          </cell>
          <cell r="D354" t="str">
            <v>GoBright  Desk Manager &amp; App licence per desk, 1 year, 250-999 desks.</v>
          </cell>
          <cell r="E354" t="str">
            <v>GoBright</v>
          </cell>
          <cell r="F354" t="str">
            <v xml:space="preserve">GoBright </v>
          </cell>
          <cell r="H354">
            <v>9999</v>
          </cell>
          <cell r="I354" t="str">
            <v>Yes</v>
          </cell>
          <cell r="J354" t="str">
            <v>Yes</v>
          </cell>
          <cell r="L354">
            <v>24</v>
          </cell>
          <cell r="M354">
            <v>28</v>
          </cell>
          <cell r="N354">
            <v>45595</v>
          </cell>
        </row>
        <row r="355">
          <cell r="A355" t="str">
            <v>GB-IMPL-API-SESSION</v>
          </cell>
          <cell r="B355" t="str">
            <v>GB-IMPL-API-SESSION</v>
          </cell>
          <cell r="C355" t="str">
            <v xml:space="preserve">GoBright </v>
          </cell>
          <cell r="D355" t="str">
            <v>GoBright  Online Remote API consultancy for integrations (4 hours)</v>
          </cell>
          <cell r="E355" t="str">
            <v>GoBright</v>
          </cell>
          <cell r="F355" t="str">
            <v xml:space="preserve">GoBright </v>
          </cell>
          <cell r="H355">
            <v>9999</v>
          </cell>
          <cell r="I355" t="str">
            <v>Yes</v>
          </cell>
          <cell r="J355" t="str">
            <v>Yes</v>
          </cell>
          <cell r="L355">
            <v>430</v>
          </cell>
          <cell r="M355">
            <v>467</v>
          </cell>
          <cell r="N355">
            <v>45595</v>
          </cell>
        </row>
        <row r="356">
          <cell r="A356" t="str">
            <v>GB-IMPL-INTEGRATION-SESSION</v>
          </cell>
          <cell r="B356" t="str">
            <v>GB-IMPL-INTEGRATION-SESSION</v>
          </cell>
          <cell r="C356" t="str">
            <v xml:space="preserve">GoBright </v>
          </cell>
          <cell r="D356" t="str">
            <v>GoBright  Online Remote Technical Implementation/ Integration e.g. Office365/AzureAD/Google Workspace etc (4 hour support)</v>
          </cell>
          <cell r="E356" t="str">
            <v>GoBright</v>
          </cell>
          <cell r="F356" t="str">
            <v xml:space="preserve">GoBright </v>
          </cell>
          <cell r="H356">
            <v>9999</v>
          </cell>
          <cell r="I356" t="str">
            <v>Yes</v>
          </cell>
          <cell r="J356" t="str">
            <v>Yes</v>
          </cell>
          <cell r="L356">
            <v>430</v>
          </cell>
          <cell r="M356">
            <v>467</v>
          </cell>
          <cell r="N356">
            <v>45595</v>
          </cell>
        </row>
        <row r="357">
          <cell r="A357" t="str">
            <v>GB-LOCKERBANK</v>
          </cell>
          <cell r="B357" t="str">
            <v>GB-LOCKERBANK</v>
          </cell>
          <cell r="C357" t="str">
            <v xml:space="preserve">GoBright </v>
          </cell>
          <cell r="D357" t="str">
            <v>GoBright  Locker integration per lockerbank, 1 year</v>
          </cell>
          <cell r="E357" t="str">
            <v>GoBright</v>
          </cell>
          <cell r="F357" t="str">
            <v xml:space="preserve">GoBright </v>
          </cell>
          <cell r="H357">
            <v>9999</v>
          </cell>
          <cell r="I357" t="str">
            <v>Yes</v>
          </cell>
          <cell r="J357" t="str">
            <v>Yes</v>
          </cell>
          <cell r="L357">
            <v>285</v>
          </cell>
          <cell r="M357">
            <v>327</v>
          </cell>
          <cell r="N357">
            <v>45595</v>
          </cell>
        </row>
        <row r="358">
          <cell r="A358" t="str">
            <v>GB-MAP</v>
          </cell>
          <cell r="B358" t="str">
            <v>GB-MAP</v>
          </cell>
          <cell r="C358" t="str">
            <v xml:space="preserve">GoBright </v>
          </cell>
          <cell r="D358" t="str">
            <v>GoBright  Mapping licence per floor, 1 year</v>
          </cell>
          <cell r="E358" t="str">
            <v>GoBright</v>
          </cell>
          <cell r="F358" t="str">
            <v xml:space="preserve">GoBright </v>
          </cell>
          <cell r="H358">
            <v>9999</v>
          </cell>
          <cell r="I358" t="str">
            <v>Yes</v>
          </cell>
          <cell r="J358" t="str">
            <v>Yes</v>
          </cell>
          <cell r="L358">
            <v>285</v>
          </cell>
          <cell r="M358">
            <v>327</v>
          </cell>
          <cell r="N358">
            <v>45595</v>
          </cell>
        </row>
        <row r="359">
          <cell r="A359" t="str">
            <v>GB-MAPDRAW</v>
          </cell>
          <cell r="B359" t="str">
            <v>GB-MAPDRAW</v>
          </cell>
          <cell r="C359" t="str">
            <v xml:space="preserve">GoBright </v>
          </cell>
          <cell r="D359" t="str">
            <v>GoBright  Draw map baseline per floor</v>
          </cell>
          <cell r="E359" t="str">
            <v>GoBright</v>
          </cell>
          <cell r="F359" t="str">
            <v xml:space="preserve">GoBright </v>
          </cell>
          <cell r="H359">
            <v>9999</v>
          </cell>
          <cell r="I359" t="str">
            <v>Yes</v>
          </cell>
          <cell r="J359" t="str">
            <v>Yes</v>
          </cell>
          <cell r="L359">
            <v>430</v>
          </cell>
          <cell r="M359">
            <v>467</v>
          </cell>
          <cell r="N359">
            <v>45595</v>
          </cell>
        </row>
        <row r="360">
          <cell r="A360" t="str">
            <v>GB-PARKING (1000-1999)</v>
          </cell>
          <cell r="B360" t="str">
            <v>GB-PARKING (1000-1999)</v>
          </cell>
          <cell r="C360" t="str">
            <v xml:space="preserve">GoBright </v>
          </cell>
          <cell r="D360" t="str">
            <v>GoBright Parking incl manager &amp; app per parking place per year, 1000-1999 pcs.</v>
          </cell>
          <cell r="E360" t="str">
            <v>GoBright</v>
          </cell>
          <cell r="F360" t="str">
            <v xml:space="preserve">GoBright </v>
          </cell>
          <cell r="H360">
            <v>9999</v>
          </cell>
          <cell r="I360" t="str">
            <v>Yes</v>
          </cell>
          <cell r="J360" t="str">
            <v>Yes</v>
          </cell>
          <cell r="L360">
            <v>23</v>
          </cell>
          <cell r="M360">
            <v>28</v>
          </cell>
          <cell r="N360">
            <v>45595</v>
          </cell>
        </row>
        <row r="361">
          <cell r="A361" t="str">
            <v>GB-PARKING (1-249)</v>
          </cell>
          <cell r="B361" t="str">
            <v>GB-PARKING (1-249)</v>
          </cell>
          <cell r="C361" t="str">
            <v xml:space="preserve">GoBright </v>
          </cell>
          <cell r="D361" t="str">
            <v xml:space="preserve">GoBright Parking incl manager &amp; app per parking place per year, 1-249 pcs. </v>
          </cell>
          <cell r="E361" t="str">
            <v>GoBright</v>
          </cell>
          <cell r="F361" t="str">
            <v xml:space="preserve">GoBright </v>
          </cell>
          <cell r="H361">
            <v>9999</v>
          </cell>
          <cell r="I361" t="str">
            <v>Yes</v>
          </cell>
          <cell r="J361" t="str">
            <v>Yes</v>
          </cell>
          <cell r="L361">
            <v>25</v>
          </cell>
          <cell r="M361">
            <v>28</v>
          </cell>
          <cell r="N361">
            <v>45595</v>
          </cell>
        </row>
        <row r="362">
          <cell r="A362" t="str">
            <v>GB-PARKING (2000+)</v>
          </cell>
          <cell r="B362" t="str">
            <v>GB-PARKING (2000+)</v>
          </cell>
          <cell r="C362" t="str">
            <v xml:space="preserve">GoBright </v>
          </cell>
          <cell r="D362" t="str">
            <v xml:space="preserve">GoBright Parking incl manager &amp; app per parking place per year, 2000+ pcs. </v>
          </cell>
          <cell r="E362" t="str">
            <v>GoBright</v>
          </cell>
          <cell r="F362" t="str">
            <v xml:space="preserve">GoBright </v>
          </cell>
          <cell r="H362">
            <v>9999</v>
          </cell>
          <cell r="I362" t="str">
            <v>Yes</v>
          </cell>
          <cell r="J362" t="str">
            <v>Yes</v>
          </cell>
          <cell r="L362">
            <v>22</v>
          </cell>
          <cell r="M362">
            <v>28</v>
          </cell>
          <cell r="N362">
            <v>45595</v>
          </cell>
        </row>
        <row r="363">
          <cell r="A363" t="str">
            <v>GB-PARKING (250-999)</v>
          </cell>
          <cell r="B363" t="str">
            <v>GB-PARKING (250-999)</v>
          </cell>
          <cell r="C363" t="str">
            <v xml:space="preserve">GoBright </v>
          </cell>
          <cell r="D363" t="str">
            <v>GoBright Parking incl manager &amp; app per parking place per year, 249-999 pcs.</v>
          </cell>
          <cell r="E363" t="str">
            <v>GoBright</v>
          </cell>
          <cell r="F363" t="str">
            <v xml:space="preserve">GoBright </v>
          </cell>
          <cell r="H363">
            <v>9999</v>
          </cell>
          <cell r="I363" t="str">
            <v>Yes</v>
          </cell>
          <cell r="J363" t="str">
            <v>Yes</v>
          </cell>
          <cell r="L363">
            <v>24</v>
          </cell>
          <cell r="M363">
            <v>28</v>
          </cell>
          <cell r="N363">
            <v>45595</v>
          </cell>
        </row>
        <row r="364">
          <cell r="A364" t="str">
            <v>GB-ROOM (10-24)</v>
          </cell>
          <cell r="B364" t="str">
            <v>GB-ROOM (10-24)</v>
          </cell>
          <cell r="C364" t="str">
            <v xml:space="preserve">GoBright </v>
          </cell>
          <cell r="D364" t="str">
            <v>GoBright  Room Manager &amp; App licence per room, 1 year, &gt;=10 rooms</v>
          </cell>
          <cell r="E364" t="str">
            <v>GoBright</v>
          </cell>
          <cell r="F364" t="str">
            <v xml:space="preserve">GoBright </v>
          </cell>
          <cell r="H364">
            <v>9999</v>
          </cell>
          <cell r="I364" t="str">
            <v>Yes</v>
          </cell>
          <cell r="J364" t="str">
            <v>Yes</v>
          </cell>
          <cell r="L364">
            <v>153.5</v>
          </cell>
          <cell r="M364">
            <v>177</v>
          </cell>
          <cell r="N364">
            <v>45595</v>
          </cell>
        </row>
        <row r="365">
          <cell r="A365" t="str">
            <v>GB-ROOM (1-9)</v>
          </cell>
          <cell r="B365" t="str">
            <v>GB-ROOM (1-9)</v>
          </cell>
          <cell r="C365" t="str">
            <v xml:space="preserve">GoBright </v>
          </cell>
          <cell r="D365" t="str">
            <v>GoBright  Room Manager &amp; App licence per room, 1 year, 1-9 rooms</v>
          </cell>
          <cell r="E365" t="str">
            <v>GoBright</v>
          </cell>
          <cell r="F365" t="str">
            <v xml:space="preserve">GoBright </v>
          </cell>
          <cell r="H365">
            <v>9999</v>
          </cell>
          <cell r="I365" t="str">
            <v>Yes</v>
          </cell>
          <cell r="J365" t="str">
            <v>Yes</v>
          </cell>
          <cell r="L365">
            <v>161.5</v>
          </cell>
          <cell r="M365">
            <v>177</v>
          </cell>
          <cell r="N365">
            <v>45595</v>
          </cell>
        </row>
        <row r="366">
          <cell r="A366" t="str">
            <v>GB-ROOM (25-49)</v>
          </cell>
          <cell r="B366" t="str">
            <v>GB-ROOM (25-49)</v>
          </cell>
          <cell r="C366" t="str">
            <v xml:space="preserve">GoBright </v>
          </cell>
          <cell r="D366" t="str">
            <v>GoBright  Room Manager &amp; App licence per room, 1 year, &gt;=25 rooms</v>
          </cell>
          <cell r="E366" t="str">
            <v>GoBright</v>
          </cell>
          <cell r="F366" t="str">
            <v xml:space="preserve">GoBright </v>
          </cell>
          <cell r="H366">
            <v>9999</v>
          </cell>
          <cell r="I366" t="str">
            <v>Yes</v>
          </cell>
          <cell r="J366" t="str">
            <v>Yes</v>
          </cell>
          <cell r="L366">
            <v>144.5</v>
          </cell>
          <cell r="M366">
            <v>177</v>
          </cell>
          <cell r="N366">
            <v>45595</v>
          </cell>
        </row>
        <row r="367">
          <cell r="A367" t="str">
            <v>GB-ROOM (50+)</v>
          </cell>
          <cell r="B367" t="str">
            <v>GB-ROOM (50+)</v>
          </cell>
          <cell r="C367" t="str">
            <v xml:space="preserve">GoBright </v>
          </cell>
          <cell r="D367" t="str">
            <v>GoBright  Room Manager &amp; App licence per room, 1 year, &gt;=50 rooms</v>
          </cell>
          <cell r="E367" t="str">
            <v>GoBright</v>
          </cell>
          <cell r="F367" t="str">
            <v xml:space="preserve">GoBright </v>
          </cell>
          <cell r="H367">
            <v>9999</v>
          </cell>
          <cell r="I367" t="str">
            <v>Yes</v>
          </cell>
          <cell r="J367" t="str">
            <v>Yes</v>
          </cell>
          <cell r="L367">
            <v>132.5</v>
          </cell>
          <cell r="M367">
            <v>177</v>
          </cell>
          <cell r="N367">
            <v>45595</v>
          </cell>
        </row>
        <row r="368">
          <cell r="A368" t="str">
            <v>GB-SMS-1000</v>
          </cell>
          <cell r="B368" t="str">
            <v>GB-SMS-1000</v>
          </cell>
          <cell r="C368" t="str">
            <v xml:space="preserve">GoBright </v>
          </cell>
          <cell r="D368" t="str">
            <v>GoBright  Digital Self-registration SMS bundle 1000 SMS credits</v>
          </cell>
          <cell r="E368" t="str">
            <v>GoBright</v>
          </cell>
          <cell r="F368" t="str">
            <v xml:space="preserve">GoBright </v>
          </cell>
          <cell r="H368">
            <v>9999</v>
          </cell>
          <cell r="I368" t="str">
            <v>Yes</v>
          </cell>
          <cell r="J368" t="str">
            <v>Yes</v>
          </cell>
          <cell r="L368">
            <v>125</v>
          </cell>
          <cell r="M368">
            <v>159</v>
          </cell>
          <cell r="N368">
            <v>45595</v>
          </cell>
        </row>
        <row r="369">
          <cell r="A369" t="str">
            <v>GB-VIEW (10-24)</v>
          </cell>
          <cell r="B369" t="str">
            <v>GB-VIEW (10-24)</v>
          </cell>
          <cell r="C369" t="str">
            <v xml:space="preserve">GoBright </v>
          </cell>
          <cell r="D369" t="str">
            <v>GoBright View licence per player, 1 year, 10-24 players</v>
          </cell>
          <cell r="E369" t="str">
            <v>GoBright</v>
          </cell>
          <cell r="F369" t="str">
            <v xml:space="preserve">GoBright </v>
          </cell>
          <cell r="H369">
            <v>9999</v>
          </cell>
          <cell r="I369" t="str">
            <v>Yes</v>
          </cell>
          <cell r="J369" t="str">
            <v>Yes</v>
          </cell>
          <cell r="L369">
            <v>152</v>
          </cell>
          <cell r="M369">
            <v>186</v>
          </cell>
          <cell r="N369">
            <v>45595</v>
          </cell>
        </row>
        <row r="370">
          <cell r="A370" t="str">
            <v>GB-VIEW (1-9)</v>
          </cell>
          <cell r="B370" t="str">
            <v>GB-VIEW (1-9)</v>
          </cell>
          <cell r="C370" t="str">
            <v xml:space="preserve">GoBright </v>
          </cell>
          <cell r="D370" t="str">
            <v>GoBright View licence per player, 1 year, 1-9 players</v>
          </cell>
          <cell r="E370" t="str">
            <v>GoBright</v>
          </cell>
          <cell r="F370" t="str">
            <v xml:space="preserve">GoBright </v>
          </cell>
          <cell r="H370">
            <v>9999</v>
          </cell>
          <cell r="I370" t="str">
            <v>Yes</v>
          </cell>
          <cell r="J370" t="str">
            <v>Yes</v>
          </cell>
          <cell r="L370">
            <v>162</v>
          </cell>
          <cell r="M370">
            <v>186</v>
          </cell>
          <cell r="N370">
            <v>45595</v>
          </cell>
        </row>
        <row r="371">
          <cell r="A371" t="str">
            <v>GB-VIEW (25-49)</v>
          </cell>
          <cell r="B371" t="str">
            <v>GB-VIEW (25-49)</v>
          </cell>
          <cell r="C371" t="str">
            <v xml:space="preserve">GoBright </v>
          </cell>
          <cell r="D371" t="str">
            <v>GoBright View licence per player, 1 year, 25-49 players</v>
          </cell>
          <cell r="E371" t="str">
            <v>GoBright</v>
          </cell>
          <cell r="F371" t="str">
            <v xml:space="preserve">GoBright </v>
          </cell>
          <cell r="H371">
            <v>9999</v>
          </cell>
          <cell r="I371" t="str">
            <v>Yes</v>
          </cell>
          <cell r="J371" t="str">
            <v>Yes</v>
          </cell>
          <cell r="L371">
            <v>141</v>
          </cell>
          <cell r="M371">
            <v>186</v>
          </cell>
          <cell r="N371">
            <v>45595</v>
          </cell>
        </row>
        <row r="372">
          <cell r="A372" t="str">
            <v>GB-VIEW (50+)</v>
          </cell>
          <cell r="B372" t="str">
            <v>GB-VIEW (50+)</v>
          </cell>
          <cell r="C372" t="str">
            <v xml:space="preserve">GoBright </v>
          </cell>
          <cell r="D372" t="str">
            <v>GoBright View licence per player, 1 year, 50+ players</v>
          </cell>
          <cell r="E372" t="str">
            <v>GoBright</v>
          </cell>
          <cell r="F372" t="str">
            <v xml:space="preserve">GoBright </v>
          </cell>
          <cell r="H372">
            <v>9999</v>
          </cell>
          <cell r="I372" t="str">
            <v>Yes</v>
          </cell>
          <cell r="J372" t="str">
            <v>Yes</v>
          </cell>
          <cell r="L372">
            <v>130</v>
          </cell>
          <cell r="M372">
            <v>186</v>
          </cell>
          <cell r="N372">
            <v>45595</v>
          </cell>
        </row>
        <row r="373">
          <cell r="A373" t="str">
            <v>GB-VISIT</v>
          </cell>
          <cell r="B373" t="str">
            <v>GB-VISIT</v>
          </cell>
          <cell r="C373" t="str">
            <v xml:space="preserve">GoBright </v>
          </cell>
          <cell r="D373" t="str">
            <v>GoBright  Digital Visitor registration licence per location, 1 year</v>
          </cell>
          <cell r="E373" t="str">
            <v>GoBright</v>
          </cell>
          <cell r="F373" t="str">
            <v xml:space="preserve">GoBright </v>
          </cell>
          <cell r="H373">
            <v>9999</v>
          </cell>
          <cell r="I373" t="str">
            <v>Yes</v>
          </cell>
          <cell r="J373" t="str">
            <v>Yes</v>
          </cell>
          <cell r="L373">
            <v>796</v>
          </cell>
          <cell r="M373">
            <v>934</v>
          </cell>
          <cell r="N373">
            <v>45595</v>
          </cell>
        </row>
        <row r="374">
          <cell r="A374" t="str">
            <v>GB-WAYFINDER</v>
          </cell>
          <cell r="B374" t="str">
            <v>GB-WAYFINDER</v>
          </cell>
          <cell r="C374" t="str">
            <v xml:space="preserve">GoBright </v>
          </cell>
          <cell r="D374" t="str">
            <v>GoBright  Wayfinder licence per screen, 1 year</v>
          </cell>
          <cell r="E374" t="str">
            <v>GoBright</v>
          </cell>
          <cell r="F374" t="str">
            <v xml:space="preserve">GoBright </v>
          </cell>
          <cell r="H374">
            <v>9999</v>
          </cell>
          <cell r="I374" t="str">
            <v>Yes</v>
          </cell>
          <cell r="J374" t="str">
            <v>Yes</v>
          </cell>
          <cell r="L374">
            <v>233</v>
          </cell>
          <cell r="M374">
            <v>280</v>
          </cell>
          <cell r="N374">
            <v>45595</v>
          </cell>
        </row>
        <row r="375">
          <cell r="A375" t="str">
            <v>GB-WEEKPLANNER</v>
          </cell>
          <cell r="B375" t="str">
            <v>GB-WEEKPLANNER</v>
          </cell>
          <cell r="C375" t="str">
            <v xml:space="preserve">GoBright </v>
          </cell>
          <cell r="D375" t="str">
            <v>GoBright  Week Planner license; per location, 1 Year</v>
          </cell>
          <cell r="E375" t="str">
            <v>GoBright</v>
          </cell>
          <cell r="F375" t="str">
            <v xml:space="preserve">GoBright </v>
          </cell>
          <cell r="H375">
            <v>9999</v>
          </cell>
          <cell r="I375" t="str">
            <v>Yes</v>
          </cell>
          <cell r="J375" t="str">
            <v>Yes</v>
          </cell>
          <cell r="L375">
            <v>399</v>
          </cell>
          <cell r="M375">
            <v>467</v>
          </cell>
          <cell r="N375">
            <v>45595</v>
          </cell>
        </row>
        <row r="376">
          <cell r="A376" t="str">
            <v>CC1-LINAK-LP</v>
          </cell>
          <cell r="B376" t="str">
            <v>CC1-LINAK-LP</v>
          </cell>
          <cell r="C376" t="str">
            <v xml:space="preserve">GoBright </v>
          </cell>
          <cell r="D376" t="str">
            <v>GoBright  Desk Connect Power Cable (Linak powered)</v>
          </cell>
          <cell r="E376" t="str">
            <v>GoBright</v>
          </cell>
          <cell r="F376" t="str">
            <v xml:space="preserve">GoBright </v>
          </cell>
          <cell r="H376">
            <v>223</v>
          </cell>
          <cell r="I376" t="str">
            <v>Yes</v>
          </cell>
          <cell r="J376" t="str">
            <v>No</v>
          </cell>
          <cell r="L376">
            <v>9.6999999999999993</v>
          </cell>
          <cell r="M376">
            <v>11</v>
          </cell>
          <cell r="N376">
            <v>45595</v>
          </cell>
        </row>
        <row r="377">
          <cell r="A377" t="str">
            <v>GB-STICKER-BLACK</v>
          </cell>
          <cell r="B377" t="str">
            <v>GB-STICKER-BLACK</v>
          </cell>
          <cell r="C377" t="str">
            <v xml:space="preserve">GoBright </v>
          </cell>
          <cell r="D377" t="str">
            <v>GoBright  Adhesive NFC Sticker for use with GoBright desk booking</v>
          </cell>
          <cell r="E377" t="str">
            <v>GoBright</v>
          </cell>
          <cell r="F377" t="str">
            <v xml:space="preserve">GoBright </v>
          </cell>
          <cell r="H377">
            <v>122</v>
          </cell>
          <cell r="I377" t="str">
            <v>Yes</v>
          </cell>
          <cell r="J377" t="str">
            <v>No</v>
          </cell>
          <cell r="L377">
            <v>0.8</v>
          </cell>
          <cell r="M377">
            <v>1</v>
          </cell>
          <cell r="N377">
            <v>45595</v>
          </cell>
        </row>
        <row r="378">
          <cell r="A378" t="str">
            <v>INT1</v>
          </cell>
          <cell r="B378" t="str">
            <v>INT1</v>
          </cell>
          <cell r="C378" t="str">
            <v xml:space="preserve">GoBright </v>
          </cell>
          <cell r="D378" t="str">
            <v>GoBright Interact</v>
          </cell>
          <cell r="E378" t="str">
            <v>GoBright</v>
          </cell>
          <cell r="F378" t="str">
            <v xml:space="preserve">GoBright </v>
          </cell>
          <cell r="H378">
            <v>97</v>
          </cell>
          <cell r="I378" t="str">
            <v>Yes</v>
          </cell>
          <cell r="J378" t="str">
            <v>No</v>
          </cell>
          <cell r="L378">
            <v>128</v>
          </cell>
          <cell r="M378">
            <v>141</v>
          </cell>
          <cell r="N378">
            <v>45595</v>
          </cell>
        </row>
        <row r="379">
          <cell r="A379" t="str">
            <v>INT1-MOUNT-DESK</v>
          </cell>
          <cell r="B379" t="str">
            <v>INT1-MOUNT-DESK</v>
          </cell>
          <cell r="C379" t="str">
            <v xml:space="preserve">GoBright </v>
          </cell>
          <cell r="D379" t="str">
            <v>GoBright  Desk Slide-in Mount Kit for Interact Device</v>
          </cell>
          <cell r="E379" t="str">
            <v>GoBright</v>
          </cell>
          <cell r="F379" t="str">
            <v xml:space="preserve">GoBright </v>
          </cell>
          <cell r="H379">
            <v>65</v>
          </cell>
          <cell r="I379" t="str">
            <v>Yes</v>
          </cell>
          <cell r="J379" t="str">
            <v>No</v>
          </cell>
          <cell r="L379">
            <v>7.5</v>
          </cell>
          <cell r="M379">
            <v>8</v>
          </cell>
          <cell r="N379">
            <v>45595</v>
          </cell>
        </row>
        <row r="380">
          <cell r="A380" t="str">
            <v>NFC-DEEP-50MM-MB</v>
          </cell>
          <cell r="B380" t="str">
            <v>NFC-DEEP-50MM-MB</v>
          </cell>
          <cell r="C380" t="str">
            <v xml:space="preserve">GoBright </v>
          </cell>
          <cell r="D380" t="str">
            <v>GoBright  Deeplink adhesive NFC Sticker for use with GoBright desk booking</v>
          </cell>
          <cell r="E380" t="str">
            <v>GoBright</v>
          </cell>
          <cell r="F380" t="str">
            <v xml:space="preserve">GoBright </v>
          </cell>
          <cell r="H380">
            <v>118</v>
          </cell>
          <cell r="I380" t="str">
            <v>Yes</v>
          </cell>
          <cell r="J380" t="str">
            <v>No</v>
          </cell>
          <cell r="L380">
            <v>2.2000000000000002</v>
          </cell>
          <cell r="M380">
            <v>3</v>
          </cell>
          <cell r="N380">
            <v>45595</v>
          </cell>
        </row>
        <row r="381">
          <cell r="A381" t="str">
            <v>CC1-LINAK-USB</v>
          </cell>
          <cell r="B381" t="str">
            <v>CC1-LINAK-USB</v>
          </cell>
          <cell r="C381" t="str">
            <v xml:space="preserve">GoBright </v>
          </cell>
          <cell r="D381" t="str">
            <v>GoBright  Desk Connect Power Cable (USB)</v>
          </cell>
          <cell r="E381" t="str">
            <v>GoBright</v>
          </cell>
          <cell r="F381" t="str">
            <v xml:space="preserve">GoBright </v>
          </cell>
          <cell r="H381">
            <v>88</v>
          </cell>
          <cell r="I381" t="str">
            <v>Yes</v>
          </cell>
          <cell r="J381" t="str">
            <v>No</v>
          </cell>
          <cell r="L381">
            <v>9.6999999999999993</v>
          </cell>
          <cell r="M381">
            <v>11</v>
          </cell>
          <cell r="N381">
            <v>45595</v>
          </cell>
        </row>
        <row r="382">
          <cell r="A382" t="str">
            <v>GLU1</v>
          </cell>
          <cell r="B382" t="str">
            <v>GLU1</v>
          </cell>
          <cell r="C382" t="str">
            <v xml:space="preserve">GoBright </v>
          </cell>
          <cell r="D382" t="str">
            <v>GoBright  Desk Glow Device USB-C for Interact Device</v>
          </cell>
          <cell r="E382" t="str">
            <v>GoBright</v>
          </cell>
          <cell r="F382" t="str">
            <v xml:space="preserve">GoBright </v>
          </cell>
          <cell r="H382">
            <v>82</v>
          </cell>
          <cell r="I382" t="str">
            <v>Yes</v>
          </cell>
          <cell r="J382" t="str">
            <v>No</v>
          </cell>
          <cell r="L382">
            <v>55</v>
          </cell>
          <cell r="M382">
            <v>56</v>
          </cell>
          <cell r="N382">
            <v>45595</v>
          </cell>
        </row>
        <row r="383">
          <cell r="A383" t="str">
            <v>DOSC1</v>
          </cell>
          <cell r="B383" t="str">
            <v>DOSC1</v>
          </cell>
          <cell r="C383" t="str">
            <v xml:space="preserve">GoBright </v>
          </cell>
          <cell r="D383" t="str">
            <v>GoBright  Desk Sensors</v>
          </cell>
          <cell r="E383" t="str">
            <v>GoBright</v>
          </cell>
          <cell r="F383" t="str">
            <v xml:space="preserve">GoBright </v>
          </cell>
          <cell r="H383">
            <v>59</v>
          </cell>
          <cell r="I383" t="str">
            <v>Yes</v>
          </cell>
          <cell r="J383" t="str">
            <v>No</v>
          </cell>
          <cell r="L383">
            <v>62</v>
          </cell>
          <cell r="M383">
            <v>65</v>
          </cell>
          <cell r="N383">
            <v>45595</v>
          </cell>
        </row>
        <row r="384">
          <cell r="A384" t="str">
            <v>INT1-CABLE-LINAK</v>
          </cell>
          <cell r="B384" t="str">
            <v>INT1-CABLE-LINAK</v>
          </cell>
          <cell r="C384" t="str">
            <v xml:space="preserve">GoBright </v>
          </cell>
          <cell r="D384" t="str">
            <v xml:space="preserve">GoBright  LINAK Desk Control Cable for Interact Expansion Box </v>
          </cell>
          <cell r="E384" t="str">
            <v>GoBright</v>
          </cell>
          <cell r="F384" t="str">
            <v xml:space="preserve">GoBright </v>
          </cell>
          <cell r="H384">
            <v>8</v>
          </cell>
          <cell r="I384" t="str">
            <v>Yes</v>
          </cell>
          <cell r="J384" t="str">
            <v>No</v>
          </cell>
          <cell r="L384">
            <v>13</v>
          </cell>
          <cell r="M384">
            <v>14</v>
          </cell>
          <cell r="N384">
            <v>45595</v>
          </cell>
        </row>
        <row r="385">
          <cell r="A385" t="str">
            <v>INT1-POE-DESK</v>
          </cell>
          <cell r="B385" t="str">
            <v>INT1-POE-DESK</v>
          </cell>
          <cell r="C385" t="str">
            <v xml:space="preserve">GoBright </v>
          </cell>
          <cell r="D385" t="str">
            <v>GoBright  PoE and Desk Control Expansion Box for Interact Device</v>
          </cell>
          <cell r="E385" t="str">
            <v>GoBright</v>
          </cell>
          <cell r="F385" t="str">
            <v xml:space="preserve">GoBright </v>
          </cell>
          <cell r="H385">
            <v>26</v>
          </cell>
          <cell r="I385" t="str">
            <v>Yes</v>
          </cell>
          <cell r="J385" t="str">
            <v>No</v>
          </cell>
          <cell r="L385">
            <v>66</v>
          </cell>
          <cell r="M385">
            <v>75</v>
          </cell>
          <cell r="N385">
            <v>45595</v>
          </cell>
        </row>
        <row r="386">
          <cell r="A386" t="str">
            <v>CAD1</v>
          </cell>
          <cell r="B386" t="str">
            <v>CAD1</v>
          </cell>
          <cell r="C386" t="str">
            <v xml:space="preserve">GoBright </v>
          </cell>
          <cell r="D386" t="str">
            <v>GoBright Desk Connect Caddy Enclosure</v>
          </cell>
          <cell r="E386" t="str">
            <v>GoBright</v>
          </cell>
          <cell r="F386" t="str">
            <v xml:space="preserve">GoBright </v>
          </cell>
          <cell r="H386">
            <v>49</v>
          </cell>
          <cell r="I386" t="str">
            <v>Yes</v>
          </cell>
          <cell r="J386" t="str">
            <v>No</v>
          </cell>
          <cell r="L386">
            <v>14</v>
          </cell>
          <cell r="M386">
            <v>15</v>
          </cell>
          <cell r="N386">
            <v>45595</v>
          </cell>
        </row>
        <row r="387">
          <cell r="A387" t="str">
            <v>GLC1</v>
          </cell>
          <cell r="B387" t="str">
            <v>GLC1</v>
          </cell>
          <cell r="C387" t="str">
            <v xml:space="preserve">GoBright </v>
          </cell>
          <cell r="D387" t="str">
            <v>GoBright  Desk Glow</v>
          </cell>
          <cell r="E387" t="str">
            <v>GoBright</v>
          </cell>
          <cell r="F387" t="str">
            <v xml:space="preserve">GoBright </v>
          </cell>
          <cell r="H387">
            <v>45</v>
          </cell>
          <cell r="I387" t="str">
            <v>Yes</v>
          </cell>
          <cell r="J387" t="str">
            <v>No</v>
          </cell>
          <cell r="L387">
            <v>43</v>
          </cell>
          <cell r="M387">
            <v>46</v>
          </cell>
          <cell r="N387">
            <v>45595</v>
          </cell>
        </row>
        <row r="388">
          <cell r="A388" t="str">
            <v>DCF1</v>
          </cell>
          <cell r="B388" t="str">
            <v>DCF1</v>
          </cell>
          <cell r="C388" t="str">
            <v xml:space="preserve">GoBright </v>
          </cell>
          <cell r="D388" t="str">
            <v>GoBright  Desk Connect</v>
          </cell>
          <cell r="E388" t="str">
            <v>GoBright</v>
          </cell>
          <cell r="F388" t="str">
            <v xml:space="preserve">GoBright </v>
          </cell>
          <cell r="H388">
            <v>40</v>
          </cell>
          <cell r="I388" t="str">
            <v>Yes</v>
          </cell>
          <cell r="J388" t="str">
            <v>No</v>
          </cell>
          <cell r="L388">
            <v>62</v>
          </cell>
          <cell r="M388">
            <v>73</v>
          </cell>
          <cell r="N388">
            <v>45595</v>
          </cell>
        </row>
        <row r="389">
          <cell r="A389" t="str">
            <v>INT1-MOUNT-GLASS</v>
          </cell>
          <cell r="B389" t="str">
            <v>INT1-MOUNT-GLASS</v>
          </cell>
          <cell r="C389" t="str">
            <v xml:space="preserve">GoBright </v>
          </cell>
          <cell r="D389" t="str">
            <v>GoBright  Glass Mount Kit for Interact Device</v>
          </cell>
          <cell r="E389" t="str">
            <v>GoBright</v>
          </cell>
          <cell r="F389" t="str">
            <v xml:space="preserve">GoBright </v>
          </cell>
          <cell r="H389">
            <v>36</v>
          </cell>
          <cell r="I389" t="str">
            <v>Yes</v>
          </cell>
          <cell r="J389" t="str">
            <v>No</v>
          </cell>
          <cell r="L389">
            <v>7.5</v>
          </cell>
          <cell r="M389">
            <v>8</v>
          </cell>
          <cell r="N389">
            <v>45595</v>
          </cell>
        </row>
        <row r="390">
          <cell r="A390" t="str">
            <v>PWR-CABLE-USB-C</v>
          </cell>
          <cell r="B390" t="str">
            <v>PWR-CABLE-USB-C</v>
          </cell>
          <cell r="C390" t="str">
            <v xml:space="preserve">GoBright </v>
          </cell>
          <cell r="D390" t="str">
            <v>GoBright  USB-C Power Cable for Interact</v>
          </cell>
          <cell r="E390" t="str">
            <v>GoBright</v>
          </cell>
          <cell r="F390" t="str">
            <v xml:space="preserve">GoBright </v>
          </cell>
          <cell r="H390">
            <v>32</v>
          </cell>
          <cell r="I390" t="str">
            <v>Yes</v>
          </cell>
          <cell r="J390" t="str">
            <v>No</v>
          </cell>
          <cell r="L390">
            <v>7.5</v>
          </cell>
          <cell r="M390">
            <v>8</v>
          </cell>
          <cell r="N390">
            <v>45595</v>
          </cell>
        </row>
        <row r="391">
          <cell r="A391" t="str">
            <v>RFROS1</v>
          </cell>
          <cell r="B391" t="str">
            <v>RFROS1</v>
          </cell>
          <cell r="C391" t="str">
            <v xml:space="preserve">GoBright </v>
          </cell>
          <cell r="D391" t="str">
            <v>GoBright  Wireless Room Sensor</v>
          </cell>
          <cell r="E391" t="str">
            <v>GoBright</v>
          </cell>
          <cell r="F391" t="str">
            <v xml:space="preserve">GoBright </v>
          </cell>
          <cell r="H391">
            <v>28</v>
          </cell>
          <cell r="I391" t="str">
            <v>Yes</v>
          </cell>
          <cell r="J391" t="str">
            <v>No</v>
          </cell>
          <cell r="L391">
            <v>70</v>
          </cell>
          <cell r="M391">
            <v>76</v>
          </cell>
          <cell r="N391">
            <v>45595</v>
          </cell>
        </row>
        <row r="392">
          <cell r="A392" t="str">
            <v>INT1-CABLE-LDCD</v>
          </cell>
          <cell r="B392" t="str">
            <v>INT1-CABLE-LDCD</v>
          </cell>
          <cell r="C392" t="str">
            <v>GoBright</v>
          </cell>
          <cell r="D392" t="str">
            <v>LOGICDATA CB Desk DIN Control Cable for Interact Expansion Box*</v>
          </cell>
          <cell r="E392" t="str">
            <v>GoBright</v>
          </cell>
          <cell r="F392" t="str">
            <v>GoBright</v>
          </cell>
          <cell r="G392">
            <v>45621</v>
          </cell>
          <cell r="H392">
            <v>24</v>
          </cell>
          <cell r="I392" t="str">
            <v>Yes</v>
          </cell>
          <cell r="J392" t="str">
            <v>No</v>
          </cell>
          <cell r="L392">
            <v>13</v>
          </cell>
          <cell r="M392">
            <v>14</v>
          </cell>
          <cell r="N392">
            <v>45621</v>
          </cell>
        </row>
        <row r="393">
          <cell r="A393" t="str">
            <v>MGW211-DP28</v>
          </cell>
          <cell r="B393" t="str">
            <v>MGW211-DP28</v>
          </cell>
          <cell r="C393" t="str">
            <v xml:space="preserve">GoBright </v>
          </cell>
          <cell r="D393" t="str">
            <v>GoBright  Desk Gateway (PoE and Mains powered)</v>
          </cell>
          <cell r="E393" t="str">
            <v>GoBright</v>
          </cell>
          <cell r="F393" t="str">
            <v xml:space="preserve">GoBright </v>
          </cell>
          <cell r="H393">
            <v>20</v>
          </cell>
          <cell r="I393" t="str">
            <v>Yes</v>
          </cell>
          <cell r="J393" t="str">
            <v>No</v>
          </cell>
          <cell r="L393">
            <v>317</v>
          </cell>
          <cell r="M393">
            <v>355</v>
          </cell>
          <cell r="N393">
            <v>45595</v>
          </cell>
        </row>
        <row r="394">
          <cell r="A394" t="str">
            <v>RFANT1</v>
          </cell>
          <cell r="B394" t="str">
            <v>RFANT1</v>
          </cell>
          <cell r="C394" t="str">
            <v xml:space="preserve">GoBright </v>
          </cell>
          <cell r="D394" t="str">
            <v>GoBright  Room Receiver RF Antenna</v>
          </cell>
          <cell r="E394" t="str">
            <v>GoBright</v>
          </cell>
          <cell r="F394" t="str">
            <v xml:space="preserve">GoBright </v>
          </cell>
          <cell r="H394">
            <v>15</v>
          </cell>
          <cell r="I394" t="str">
            <v>Yes</v>
          </cell>
          <cell r="J394" t="str">
            <v>No</v>
          </cell>
          <cell r="L394">
            <v>299</v>
          </cell>
          <cell r="M394">
            <v>306</v>
          </cell>
          <cell r="N394">
            <v>45595</v>
          </cell>
        </row>
        <row r="395">
          <cell r="A395" t="str">
            <v>RFDOS1</v>
          </cell>
          <cell r="B395" t="str">
            <v>RFDOS1</v>
          </cell>
          <cell r="C395" t="str">
            <v xml:space="preserve">GoBright </v>
          </cell>
          <cell r="D395" t="str">
            <v>GoBright  Wireless Desk Sensor</v>
          </cell>
          <cell r="E395" t="str">
            <v>GoBright</v>
          </cell>
          <cell r="F395" t="str">
            <v xml:space="preserve">GoBright </v>
          </cell>
          <cell r="H395">
            <v>12</v>
          </cell>
          <cell r="I395" t="str">
            <v>Yes</v>
          </cell>
          <cell r="J395" t="str">
            <v>No</v>
          </cell>
          <cell r="L395">
            <v>60</v>
          </cell>
          <cell r="M395">
            <v>66</v>
          </cell>
          <cell r="N395">
            <v>45595</v>
          </cell>
        </row>
        <row r="396">
          <cell r="A396" t="str">
            <v>RFANTCC1A</v>
          </cell>
          <cell r="B396" t="str">
            <v>RFANTCC1A</v>
          </cell>
          <cell r="C396" t="str">
            <v xml:space="preserve">GoBright </v>
          </cell>
          <cell r="D396" t="str">
            <v>GoBright  Room Receiver USB cable for Antenna</v>
          </cell>
          <cell r="E396" t="str">
            <v>GoBright</v>
          </cell>
          <cell r="F396" t="str">
            <v xml:space="preserve">GoBright </v>
          </cell>
          <cell r="H396">
            <v>3</v>
          </cell>
          <cell r="I396" t="str">
            <v>Yes</v>
          </cell>
          <cell r="J396" t="str">
            <v>No</v>
          </cell>
          <cell r="L396">
            <v>5.5</v>
          </cell>
          <cell r="M396">
            <v>6</v>
          </cell>
          <cell r="N396">
            <v>45595</v>
          </cell>
        </row>
        <row r="397">
          <cell r="A397" t="str">
            <v>INT1-CABLE-JIECANG</v>
          </cell>
          <cell r="B397" t="str">
            <v>INT1-CABLE-JIECANG</v>
          </cell>
          <cell r="C397" t="str">
            <v>GoBright</v>
          </cell>
          <cell r="D397" t="str">
            <v xml:space="preserve">Jiecang Desk Control Cable for Interact Expansion Box* </v>
          </cell>
          <cell r="E397" t="str">
            <v>GoBright</v>
          </cell>
          <cell r="F397" t="str">
            <v>GoBright</v>
          </cell>
          <cell r="G397">
            <v>45621</v>
          </cell>
          <cell r="H397">
            <v>0</v>
          </cell>
          <cell r="I397" t="str">
            <v>Yes</v>
          </cell>
          <cell r="J397" t="str">
            <v>No</v>
          </cell>
          <cell r="L397">
            <v>13</v>
          </cell>
          <cell r="M397">
            <v>14</v>
          </cell>
          <cell r="N397">
            <v>45621</v>
          </cell>
        </row>
        <row r="398">
          <cell r="A398" t="str">
            <v>INT1-CABLE-LDDM</v>
          </cell>
          <cell r="B398" t="str">
            <v>INT1-CABLE-LDDM</v>
          </cell>
          <cell r="C398" t="str">
            <v>GoBright</v>
          </cell>
          <cell r="D398" t="str">
            <v>LOGICDATA DM Desk Control Cable for Interact Expansion Box*</v>
          </cell>
          <cell r="E398" t="str">
            <v>GoBright</v>
          </cell>
          <cell r="F398" t="str">
            <v>GoBright</v>
          </cell>
          <cell r="G398">
            <v>45621</v>
          </cell>
          <cell r="H398">
            <v>0</v>
          </cell>
          <cell r="I398" t="str">
            <v>Yes</v>
          </cell>
          <cell r="J398" t="str">
            <v>No</v>
          </cell>
          <cell r="L398">
            <v>13</v>
          </cell>
          <cell r="M398">
            <v>14</v>
          </cell>
          <cell r="N398">
            <v>45621</v>
          </cell>
        </row>
        <row r="399">
          <cell r="A399" t="str">
            <v>GB-STICKER-WHITE</v>
          </cell>
          <cell r="B399" t="str">
            <v>GB-STICKER-WHITE</v>
          </cell>
          <cell r="C399" t="str">
            <v xml:space="preserve">GoBright </v>
          </cell>
          <cell r="D399" t="str">
            <v>GoBright  Adhesive NFC Sticker for use with GoBright desk booking</v>
          </cell>
          <cell r="E399" t="str">
            <v>GoBright</v>
          </cell>
          <cell r="F399" t="str">
            <v xml:space="preserve">GoBright </v>
          </cell>
          <cell r="H399">
            <v>0</v>
          </cell>
          <cell r="I399" t="str">
            <v>Yes</v>
          </cell>
          <cell r="J399" t="str">
            <v>No</v>
          </cell>
          <cell r="L399">
            <v>0.8</v>
          </cell>
          <cell r="M399">
            <v>1</v>
          </cell>
          <cell r="N399">
            <v>45595</v>
          </cell>
        </row>
        <row r="400">
          <cell r="A400" t="str">
            <v>INT1-ADAPT-MULTI</v>
          </cell>
          <cell r="B400" t="str">
            <v>INT1-ADAPT-MULTI</v>
          </cell>
          <cell r="C400" t="str">
            <v xml:space="preserve">GoBright </v>
          </cell>
          <cell r="D400" t="str">
            <v>GoBright  Power Adapter for Interact Device (EU/UK/US Plug)</v>
          </cell>
          <cell r="E400" t="str">
            <v>GoBright</v>
          </cell>
          <cell r="F400" t="str">
            <v xml:space="preserve">GoBright </v>
          </cell>
          <cell r="H400">
            <v>0</v>
          </cell>
          <cell r="I400" t="str">
            <v>Yes</v>
          </cell>
          <cell r="J400" t="str">
            <v>No</v>
          </cell>
          <cell r="L400">
            <v>12</v>
          </cell>
          <cell r="M400">
            <v>14</v>
          </cell>
          <cell r="N400">
            <v>45595</v>
          </cell>
        </row>
        <row r="401">
          <cell r="A401" t="str">
            <v>INT1-PC-UK</v>
          </cell>
          <cell r="B401" t="str">
            <v>INT1-PC-UK</v>
          </cell>
          <cell r="C401" t="str">
            <v xml:space="preserve">GoBright </v>
          </cell>
          <cell r="D401" t="str">
            <v>Power Control Plug for Interact (UK plug)</v>
          </cell>
          <cell r="E401" t="str">
            <v>GoBright</v>
          </cell>
          <cell r="F401" t="str">
            <v xml:space="preserve">GoBright </v>
          </cell>
          <cell r="G401">
            <v>45930</v>
          </cell>
          <cell r="H401">
            <v>0</v>
          </cell>
          <cell r="I401" t="str">
            <v>Yes</v>
          </cell>
          <cell r="J401" t="str">
            <v>No</v>
          </cell>
          <cell r="L401">
            <v>21</v>
          </cell>
          <cell r="M401">
            <v>24</v>
          </cell>
          <cell r="N401">
            <v>45930</v>
          </cell>
        </row>
        <row r="402">
          <cell r="A402" t="str">
            <v>GB-CATSERV-DEALERDEMO</v>
          </cell>
          <cell r="B402" t="str">
            <v>GB-CATSERV-DEALERDEMO</v>
          </cell>
          <cell r="C402" t="str">
            <v>GoBright</v>
          </cell>
          <cell r="D402" t="str">
            <v>Catering &amp; Services reseller demo licence per screen</v>
          </cell>
          <cell r="E402" t="str">
            <v xml:space="preserve">GoBright </v>
          </cell>
          <cell r="F402" t="str">
            <v xml:space="preserve">GoBright </v>
          </cell>
          <cell r="H402">
            <v>9999</v>
          </cell>
          <cell r="I402" t="str">
            <v>No</v>
          </cell>
          <cell r="J402" t="str">
            <v>Yes</v>
          </cell>
          <cell r="L402">
            <v>33</v>
          </cell>
          <cell r="N402">
            <v>45595</v>
          </cell>
        </row>
        <row r="403">
          <cell r="A403" t="str">
            <v>GB-CONTROL-DEALERDEMO</v>
          </cell>
          <cell r="B403" t="str">
            <v>GB-CONTROL-DEALERDEMO</v>
          </cell>
          <cell r="C403" t="str">
            <v>GoBright</v>
          </cell>
          <cell r="D403" t="str">
            <v>Control reseller demo license per screen</v>
          </cell>
          <cell r="E403" t="str">
            <v xml:space="preserve">GoBright </v>
          </cell>
          <cell r="F403" t="str">
            <v xml:space="preserve">GoBright </v>
          </cell>
          <cell r="H403">
            <v>9999</v>
          </cell>
          <cell r="I403" t="str">
            <v>No</v>
          </cell>
          <cell r="J403" t="str">
            <v>Yes</v>
          </cell>
          <cell r="L403">
            <v>33</v>
          </cell>
          <cell r="N403">
            <v>45595</v>
          </cell>
        </row>
        <row r="404">
          <cell r="A404" t="str">
            <v>GB-DESK-DEALERDEMO</v>
          </cell>
          <cell r="B404" t="str">
            <v>GB-DESK-DEALERDEMO</v>
          </cell>
          <cell r="C404" t="str">
            <v>GoBright</v>
          </cell>
          <cell r="D404" t="str">
            <v xml:space="preserve">Desk Manager &amp; App reseller demo licence per desk </v>
          </cell>
          <cell r="E404" t="str">
            <v xml:space="preserve">GoBright </v>
          </cell>
          <cell r="F404" t="str">
            <v xml:space="preserve">GoBright </v>
          </cell>
          <cell r="H404">
            <v>9999</v>
          </cell>
          <cell r="I404" t="str">
            <v>No</v>
          </cell>
          <cell r="J404" t="str">
            <v>Yes</v>
          </cell>
          <cell r="L404">
            <v>11</v>
          </cell>
          <cell r="N404">
            <v>45595</v>
          </cell>
        </row>
        <row r="405">
          <cell r="A405" t="str">
            <v>GB-MAP-DEALERDEMO</v>
          </cell>
          <cell r="B405" t="str">
            <v>GB-MAP-DEALERDEMO</v>
          </cell>
          <cell r="C405" t="str">
            <v>GoBright</v>
          </cell>
          <cell r="D405" t="str">
            <v>Mapping reseller demo licence per floor</v>
          </cell>
          <cell r="E405" t="str">
            <v xml:space="preserve">GoBright </v>
          </cell>
          <cell r="F405" t="str">
            <v xml:space="preserve">GoBright </v>
          </cell>
          <cell r="H405">
            <v>9999</v>
          </cell>
          <cell r="I405" t="str">
            <v>No</v>
          </cell>
          <cell r="J405" t="str">
            <v>Yes</v>
          </cell>
          <cell r="L405">
            <v>182</v>
          </cell>
          <cell r="N405">
            <v>45595</v>
          </cell>
        </row>
        <row r="406">
          <cell r="A406" t="str">
            <v>GB-PARKING-DEALERDEMO</v>
          </cell>
          <cell r="B406" t="str">
            <v>GB-PARKING-DEALERDEMO</v>
          </cell>
          <cell r="C406" t="str">
            <v>GoBright</v>
          </cell>
          <cell r="D406" t="str">
            <v>Parking reseller demo license per space</v>
          </cell>
          <cell r="E406" t="str">
            <v xml:space="preserve">GoBright </v>
          </cell>
          <cell r="F406" t="str">
            <v xml:space="preserve">GoBright </v>
          </cell>
          <cell r="H406">
            <v>9999</v>
          </cell>
          <cell r="I406" t="str">
            <v>No</v>
          </cell>
          <cell r="J406" t="str">
            <v>Yes</v>
          </cell>
          <cell r="L406">
            <v>11</v>
          </cell>
          <cell r="N406">
            <v>45595</v>
          </cell>
        </row>
        <row r="407">
          <cell r="A407" t="str">
            <v>GB-ROOM-DEALERDEMO</v>
          </cell>
          <cell r="B407" t="str">
            <v>GB-ROOM-DEALERDEMO</v>
          </cell>
          <cell r="C407" t="str">
            <v>GoBright</v>
          </cell>
          <cell r="D407" t="str">
            <v>Room Manager &amp; App reseller demo licence per room</v>
          </cell>
          <cell r="E407" t="str">
            <v xml:space="preserve">GoBright </v>
          </cell>
          <cell r="F407" t="str">
            <v xml:space="preserve">GoBright </v>
          </cell>
          <cell r="H407">
            <v>9999</v>
          </cell>
          <cell r="I407" t="str">
            <v>No</v>
          </cell>
          <cell r="J407" t="str">
            <v>Yes</v>
          </cell>
          <cell r="L407">
            <v>89</v>
          </cell>
          <cell r="N407">
            <v>45595</v>
          </cell>
        </row>
        <row r="408">
          <cell r="A408" t="str">
            <v>GB-VIEW-DEALERDEMO</v>
          </cell>
          <cell r="B408" t="str">
            <v>GB-VIEW-DEALERDEMO</v>
          </cell>
          <cell r="C408" t="str">
            <v>GoBright</v>
          </cell>
          <cell r="D408" t="str">
            <v>View reseller demo license per screen</v>
          </cell>
          <cell r="E408" t="str">
            <v xml:space="preserve">GoBright </v>
          </cell>
          <cell r="F408" t="str">
            <v xml:space="preserve">GoBright </v>
          </cell>
          <cell r="H408">
            <v>9999</v>
          </cell>
          <cell r="I408" t="str">
            <v>No</v>
          </cell>
          <cell r="J408" t="str">
            <v>Yes</v>
          </cell>
          <cell r="L408">
            <v>109</v>
          </cell>
          <cell r="N408">
            <v>45595</v>
          </cell>
        </row>
        <row r="409">
          <cell r="A409" t="str">
            <v>GB-VISIT-DEALERDEMO</v>
          </cell>
          <cell r="B409" t="str">
            <v>GB-VISIT-DEALERDEMO</v>
          </cell>
          <cell r="C409" t="str">
            <v>GoBright</v>
          </cell>
          <cell r="D409" t="str">
            <v>Digital Reception reseller demo licence per location</v>
          </cell>
          <cell r="E409" t="str">
            <v xml:space="preserve">GoBright </v>
          </cell>
          <cell r="F409" t="str">
            <v xml:space="preserve">GoBright </v>
          </cell>
          <cell r="H409">
            <v>9999</v>
          </cell>
          <cell r="I409" t="str">
            <v>No</v>
          </cell>
          <cell r="J409" t="str">
            <v>Yes</v>
          </cell>
          <cell r="L409">
            <v>519</v>
          </cell>
          <cell r="N409">
            <v>45595</v>
          </cell>
        </row>
        <row r="410">
          <cell r="A410" t="str">
            <v>GB-WAYFINDER-DEALERDEMO</v>
          </cell>
          <cell r="B410" t="str">
            <v>GB-WAYFINDER-DEALERDEMO</v>
          </cell>
          <cell r="C410" t="str">
            <v>GoBright</v>
          </cell>
          <cell r="D410" t="str">
            <v xml:space="preserve">Wayfinder reseller demo licence per screen </v>
          </cell>
          <cell r="E410" t="str">
            <v xml:space="preserve">GoBright </v>
          </cell>
          <cell r="F410" t="str">
            <v xml:space="preserve">GoBright </v>
          </cell>
          <cell r="H410">
            <v>9999</v>
          </cell>
          <cell r="I410" t="str">
            <v>No</v>
          </cell>
          <cell r="J410" t="str">
            <v>Yes</v>
          </cell>
          <cell r="L410">
            <v>156</v>
          </cell>
          <cell r="N410">
            <v>45595</v>
          </cell>
        </row>
        <row r="411">
          <cell r="A411" t="str">
            <v>GB-WEEKPLANNER-DEALERDEMO</v>
          </cell>
          <cell r="B411" t="str">
            <v>GB-WEEKPLANNER-DEALERDEMO</v>
          </cell>
          <cell r="C411" t="str">
            <v>GoBright</v>
          </cell>
          <cell r="D411" t="str">
            <v>Weekplanner per Location</v>
          </cell>
          <cell r="E411" t="str">
            <v xml:space="preserve">GoBright </v>
          </cell>
          <cell r="F411" t="str">
            <v xml:space="preserve">GoBright </v>
          </cell>
          <cell r="H411">
            <v>9999</v>
          </cell>
          <cell r="I411" t="str">
            <v>No</v>
          </cell>
          <cell r="J411" t="str">
            <v>Yes</v>
          </cell>
          <cell r="L411">
            <v>196.18</v>
          </cell>
          <cell r="N411">
            <v>45595</v>
          </cell>
        </row>
        <row r="412">
          <cell r="A412" t="str">
            <v>GB-ANALYTICS-ADV</v>
          </cell>
          <cell r="B412" t="str">
            <v>GB-ANALYTICS-ADV</v>
          </cell>
          <cell r="C412" t="str">
            <v xml:space="preserve">GoBright </v>
          </cell>
          <cell r="D412" t="str">
            <v xml:space="preserve">GoBright Advanced Analytics licence </v>
          </cell>
          <cell r="E412" t="str">
            <v xml:space="preserve">GoBright </v>
          </cell>
          <cell r="F412" t="str">
            <v xml:space="preserve">GoBright </v>
          </cell>
          <cell r="G412">
            <v>45595</v>
          </cell>
          <cell r="H412">
            <v>9999</v>
          </cell>
          <cell r="I412" t="str">
            <v>Yes</v>
          </cell>
          <cell r="J412" t="str">
            <v>Yes</v>
          </cell>
          <cell r="L412">
            <v>450</v>
          </cell>
          <cell r="M412">
            <v>599</v>
          </cell>
          <cell r="N412">
            <v>45595</v>
          </cell>
        </row>
        <row r="413">
          <cell r="A413" t="str">
            <v>GB-ANALYTICS-ADV-DEALERDEMO</v>
          </cell>
          <cell r="B413" t="str">
            <v>GB-ANALYTICS-ADV-DEALERDEMO</v>
          </cell>
          <cell r="C413" t="str">
            <v xml:space="preserve">GoBright </v>
          </cell>
          <cell r="D413" t="str">
            <v>GoBright Advanced Analytics reseller demo licence</v>
          </cell>
          <cell r="E413" t="str">
            <v xml:space="preserve">GoBright </v>
          </cell>
          <cell r="F413" t="str">
            <v xml:space="preserve">GoBright </v>
          </cell>
          <cell r="G413">
            <v>45595</v>
          </cell>
          <cell r="H413">
            <v>9999</v>
          </cell>
          <cell r="I413" t="str">
            <v>No</v>
          </cell>
          <cell r="J413" t="str">
            <v>Yes</v>
          </cell>
          <cell r="L413">
            <v>225</v>
          </cell>
          <cell r="N413">
            <v>45595</v>
          </cell>
        </row>
        <row r="414">
          <cell r="A414" t="str">
            <v>GB-CSVIDPMS-ONEWAY</v>
          </cell>
          <cell r="B414" t="str">
            <v>GB-CSVIDPMS-ONEWAY</v>
          </cell>
          <cell r="C414" t="str">
            <v xml:space="preserve">GoBright </v>
          </cell>
          <cell r="D414" t="str">
            <v>GoBright CSV/HotelConcepts IDPMS one-way integration set-up</v>
          </cell>
          <cell r="E414" t="str">
            <v xml:space="preserve">GoBright </v>
          </cell>
          <cell r="F414" t="str">
            <v xml:space="preserve">GoBright </v>
          </cell>
          <cell r="G414">
            <v>45595</v>
          </cell>
          <cell r="H414">
            <v>9999</v>
          </cell>
          <cell r="I414" t="str">
            <v>Yes</v>
          </cell>
          <cell r="J414" t="str">
            <v>Yes</v>
          </cell>
          <cell r="L414">
            <v>1600</v>
          </cell>
          <cell r="M414">
            <v>2400</v>
          </cell>
          <cell r="N414">
            <v>45595</v>
          </cell>
        </row>
        <row r="415">
          <cell r="A415" t="str">
            <v>GB-VIEW-EXTAPIQUERY-GENERAL</v>
          </cell>
          <cell r="B415" t="str">
            <v>GB-VIEW-EXTAPIQUERY-GENERAL</v>
          </cell>
          <cell r="C415" t="str">
            <v xml:space="preserve">GoBright </v>
          </cell>
          <cell r="D415" t="str">
            <v>GoBright View External API/Query integration (integration + first widget)</v>
          </cell>
          <cell r="E415" t="str">
            <v xml:space="preserve">GoBright </v>
          </cell>
          <cell r="F415" t="str">
            <v xml:space="preserve">GoBright </v>
          </cell>
          <cell r="G415">
            <v>45595</v>
          </cell>
          <cell r="H415">
            <v>9999</v>
          </cell>
          <cell r="I415" t="str">
            <v>Yes</v>
          </cell>
          <cell r="J415" t="str">
            <v>Yes</v>
          </cell>
          <cell r="L415">
            <v>1550</v>
          </cell>
          <cell r="M415">
            <v>2100</v>
          </cell>
          <cell r="N415">
            <v>45595</v>
          </cell>
        </row>
        <row r="416">
          <cell r="A416" t="str">
            <v>GB-VIEW-EXTAPIQUERY-WIDGET</v>
          </cell>
          <cell r="B416" t="str">
            <v>GB-VIEW-EXTAPIQUERY-WIDGET</v>
          </cell>
          <cell r="C416" t="str">
            <v xml:space="preserve">GoBright </v>
          </cell>
          <cell r="D416" t="str">
            <v>GoBright View External API/Query integration extra widget (per piece)</v>
          </cell>
          <cell r="E416" t="str">
            <v xml:space="preserve">GoBright </v>
          </cell>
          <cell r="F416" t="str">
            <v xml:space="preserve">GoBright </v>
          </cell>
          <cell r="G416">
            <v>45595</v>
          </cell>
          <cell r="H416">
            <v>9999</v>
          </cell>
          <cell r="I416" t="str">
            <v>Yes</v>
          </cell>
          <cell r="J416" t="str">
            <v>Yes</v>
          </cell>
          <cell r="L416">
            <v>350</v>
          </cell>
          <cell r="M416">
            <v>420</v>
          </cell>
          <cell r="N416">
            <v>45595</v>
          </cell>
        </row>
        <row r="417">
          <cell r="A417" t="str">
            <v>GB-VIEW-INTEG-GPUNTIS</v>
          </cell>
          <cell r="B417" t="str">
            <v>GB-VIEW-INTEG-GPUNTIS</v>
          </cell>
          <cell r="C417" t="str">
            <v xml:space="preserve">GoBright </v>
          </cell>
          <cell r="D417" t="str">
            <v>GoBright View integration GpUntis (scheduling software)</v>
          </cell>
          <cell r="E417" t="str">
            <v xml:space="preserve">GoBright </v>
          </cell>
          <cell r="F417" t="str">
            <v xml:space="preserve">GoBright </v>
          </cell>
          <cell r="G417">
            <v>45595</v>
          </cell>
          <cell r="H417">
            <v>9999</v>
          </cell>
          <cell r="I417" t="str">
            <v>Yes</v>
          </cell>
          <cell r="J417" t="str">
            <v>Yes</v>
          </cell>
          <cell r="L417">
            <v>949</v>
          </cell>
          <cell r="M417">
            <v>1500</v>
          </cell>
          <cell r="N417">
            <v>45595</v>
          </cell>
        </row>
        <row r="418">
          <cell r="A418" t="str">
            <v>GB-VIEW-INTEG-ZERMELO</v>
          </cell>
          <cell r="B418" t="str">
            <v>GB-VIEW-INTEG-ZERMELO</v>
          </cell>
          <cell r="C418" t="str">
            <v xml:space="preserve">GoBright </v>
          </cell>
          <cell r="D418" t="str">
            <v>GoBright View integration Zermelo (scheduling software)</v>
          </cell>
          <cell r="E418" t="str">
            <v xml:space="preserve">GoBright </v>
          </cell>
          <cell r="F418" t="str">
            <v xml:space="preserve">GoBright </v>
          </cell>
          <cell r="G418">
            <v>45595</v>
          </cell>
          <cell r="H418">
            <v>9999</v>
          </cell>
          <cell r="I418" t="str">
            <v>Yes</v>
          </cell>
          <cell r="J418" t="str">
            <v>Yes</v>
          </cell>
          <cell r="L418">
            <v>949</v>
          </cell>
          <cell r="M418">
            <v>1500</v>
          </cell>
          <cell r="N418">
            <v>45595</v>
          </cell>
        </row>
        <row r="419">
          <cell r="A419" t="str">
            <v>GB-VIEW-TEMPLATE</v>
          </cell>
          <cell r="B419" t="str">
            <v>GB-VIEW-TEMPLATE</v>
          </cell>
          <cell r="C419" t="str">
            <v xml:space="preserve">GoBright </v>
          </cell>
          <cell r="D419" t="str">
            <v>GoBright View Template design or adjustment (per template)</v>
          </cell>
          <cell r="E419" t="str">
            <v xml:space="preserve">GoBright </v>
          </cell>
          <cell r="F419" t="str">
            <v xml:space="preserve">GoBright </v>
          </cell>
          <cell r="G419">
            <v>45595</v>
          </cell>
          <cell r="H419">
            <v>9999</v>
          </cell>
          <cell r="I419" t="str">
            <v>Yes</v>
          </cell>
          <cell r="J419" t="str">
            <v>Yes</v>
          </cell>
          <cell r="L419">
            <v>149</v>
          </cell>
          <cell r="M419">
            <v>210</v>
          </cell>
          <cell r="N419">
            <v>45595</v>
          </cell>
        </row>
        <row r="420">
          <cell r="A420" t="str">
            <v>QRNFC-STICKER1-50p</v>
          </cell>
          <cell r="B420" t="str">
            <v>QRNFC-STICKER1-50p</v>
          </cell>
          <cell r="C420" t="str">
            <v xml:space="preserve">GoBright </v>
          </cell>
          <cell r="D420" t="str">
            <v>GoBright QR&amp;NFC premium sticker with Deeplink support. Metal plated black, 50mm</v>
          </cell>
          <cell r="E420" t="str">
            <v xml:space="preserve">GoBright </v>
          </cell>
          <cell r="F420" t="str">
            <v xml:space="preserve">GoBright </v>
          </cell>
          <cell r="G420">
            <v>45595</v>
          </cell>
          <cell r="H420">
            <v>164</v>
          </cell>
          <cell r="I420" t="str">
            <v>Yes</v>
          </cell>
          <cell r="J420" t="str">
            <v>No</v>
          </cell>
          <cell r="L420">
            <v>4.5</v>
          </cell>
          <cell r="M420">
            <v>6</v>
          </cell>
          <cell r="N420">
            <v>45595</v>
          </cell>
        </row>
        <row r="421">
          <cell r="A421" t="str">
            <v>INT1-CABLE-LDCD</v>
          </cell>
          <cell r="B421" t="str">
            <v>INT1-CABLE-LDCD</v>
          </cell>
          <cell r="C421" t="str">
            <v xml:space="preserve">GoBright </v>
          </cell>
          <cell r="D421" t="str">
            <v>GoBright LOGICDATA CB Desk DIN Control Cable for Interact Expansion Box*</v>
          </cell>
          <cell r="E421" t="str">
            <v xml:space="preserve">GoBright </v>
          </cell>
          <cell r="F421" t="str">
            <v xml:space="preserve">GoBright </v>
          </cell>
          <cell r="G421">
            <v>45595</v>
          </cell>
          <cell r="H421">
            <v>24</v>
          </cell>
          <cell r="I421" t="str">
            <v>Yes</v>
          </cell>
          <cell r="J421" t="str">
            <v>No</v>
          </cell>
          <cell r="L421">
            <v>15</v>
          </cell>
          <cell r="M421">
            <v>18</v>
          </cell>
          <cell r="N421">
            <v>45595</v>
          </cell>
        </row>
        <row r="422">
          <cell r="A422" t="str">
            <v>INT1-CABLE-JIECANG</v>
          </cell>
          <cell r="B422" t="str">
            <v>INT1-CABLE-JIECANG</v>
          </cell>
          <cell r="C422" t="str">
            <v xml:space="preserve">GoBright </v>
          </cell>
          <cell r="D422" t="str">
            <v xml:space="preserve">GoBright Jiecang Desk Control Cable for Interact Expansion Box* </v>
          </cell>
          <cell r="E422" t="str">
            <v xml:space="preserve">GoBright </v>
          </cell>
          <cell r="F422" t="str">
            <v xml:space="preserve">GoBright </v>
          </cell>
          <cell r="G422">
            <v>45595</v>
          </cell>
          <cell r="H422">
            <v>0</v>
          </cell>
          <cell r="I422" t="str">
            <v>Yes</v>
          </cell>
          <cell r="J422" t="str">
            <v>No</v>
          </cell>
          <cell r="L422">
            <v>15</v>
          </cell>
          <cell r="M422">
            <v>18</v>
          </cell>
          <cell r="N422">
            <v>45595</v>
          </cell>
        </row>
        <row r="423">
          <cell r="A423" t="str">
            <v>INT1-CABLE-LDDM</v>
          </cell>
          <cell r="B423" t="str">
            <v>INT1-CABLE-LDDM</v>
          </cell>
          <cell r="C423" t="str">
            <v xml:space="preserve">GoBright </v>
          </cell>
          <cell r="D423" t="str">
            <v>GoBright LOGICDATA DM Desk Control Cable for Interact Expansion Box*</v>
          </cell>
          <cell r="E423" t="str">
            <v xml:space="preserve">GoBright </v>
          </cell>
          <cell r="F423" t="str">
            <v xml:space="preserve">GoBright </v>
          </cell>
          <cell r="G423">
            <v>45595</v>
          </cell>
          <cell r="H423">
            <v>0</v>
          </cell>
          <cell r="I423" t="str">
            <v>Yes</v>
          </cell>
          <cell r="J423" t="str">
            <v>No</v>
          </cell>
          <cell r="L423">
            <v>15</v>
          </cell>
          <cell r="M423">
            <v>18</v>
          </cell>
          <cell r="N423">
            <v>45595</v>
          </cell>
        </row>
        <row r="424">
          <cell r="A424">
            <v>7090043790115</v>
          </cell>
          <cell r="B424">
            <v>7090043790115</v>
          </cell>
          <cell r="C424" t="str">
            <v>Huddly</v>
          </cell>
          <cell r="D424" t="str">
            <v xml:space="preserve">Huddly IQ w/Mic, Travel Kit incl. Travel Case &amp; 0.6m Cable </v>
          </cell>
          <cell r="E424" t="str">
            <v>Huddly</v>
          </cell>
          <cell r="F424" t="str">
            <v>Huddly</v>
          </cell>
          <cell r="H424">
            <v>3</v>
          </cell>
          <cell r="I424" t="str">
            <v>Yes</v>
          </cell>
          <cell r="J424" t="str">
            <v>No</v>
          </cell>
          <cell r="L424">
            <v>395</v>
          </cell>
          <cell r="M424">
            <v>516</v>
          </cell>
          <cell r="N424">
            <v>45595</v>
          </cell>
        </row>
        <row r="425">
          <cell r="A425">
            <v>7090043790191</v>
          </cell>
          <cell r="B425">
            <v>7090043790191</v>
          </cell>
          <cell r="C425" t="str">
            <v>Huddly</v>
          </cell>
          <cell r="D425" t="str">
            <v>Huddly Screen Mount for Huddly IQ, GO, and ONE</v>
          </cell>
          <cell r="E425" t="str">
            <v>Huddly</v>
          </cell>
          <cell r="F425" t="str">
            <v>Huddly</v>
          </cell>
          <cell r="H425">
            <v>4</v>
          </cell>
          <cell r="I425" t="str">
            <v>Yes</v>
          </cell>
          <cell r="J425" t="str">
            <v>No</v>
          </cell>
          <cell r="L425">
            <v>83</v>
          </cell>
          <cell r="M425">
            <v>94</v>
          </cell>
          <cell r="N425">
            <v>45595</v>
          </cell>
        </row>
        <row r="426">
          <cell r="A426">
            <v>7090043790542</v>
          </cell>
          <cell r="B426">
            <v>7090043790542</v>
          </cell>
          <cell r="C426" t="str">
            <v>Huddly</v>
          </cell>
          <cell r="D426" t="str">
            <v>Huddly Canvas, Whiteboard Content Camera Kit (UK)</v>
          </cell>
          <cell r="E426" t="str">
            <v>Huddly</v>
          </cell>
          <cell r="F426" t="str">
            <v>Huddly</v>
          </cell>
          <cell r="H426">
            <v>3</v>
          </cell>
          <cell r="I426" t="str">
            <v>Yes</v>
          </cell>
          <cell r="J426" t="str">
            <v>No</v>
          </cell>
          <cell r="L426">
            <v>736</v>
          </cell>
          <cell r="M426">
            <v>962</v>
          </cell>
          <cell r="N426">
            <v>45595</v>
          </cell>
        </row>
        <row r="427">
          <cell r="A427">
            <v>7090043790573</v>
          </cell>
          <cell r="B427">
            <v>7090043790573</v>
          </cell>
          <cell r="C427" t="str">
            <v>Huddly</v>
          </cell>
          <cell r="D427" t="str">
            <v>Huddly IQ - Camera only - No cable included*</v>
          </cell>
          <cell r="E427" t="str">
            <v>Huddly</v>
          </cell>
          <cell r="F427" t="str">
            <v>Huddly</v>
          </cell>
          <cell r="H427">
            <v>7</v>
          </cell>
          <cell r="I427" t="str">
            <v>Yes</v>
          </cell>
          <cell r="J427" t="str">
            <v>No</v>
          </cell>
          <cell r="L427">
            <v>365</v>
          </cell>
          <cell r="M427">
            <v>477</v>
          </cell>
          <cell r="N427">
            <v>45595</v>
          </cell>
        </row>
        <row r="428">
          <cell r="A428">
            <v>7090043790580</v>
          </cell>
          <cell r="B428">
            <v>7090043790580</v>
          </cell>
          <cell r="C428" t="str">
            <v>Huddly</v>
          </cell>
          <cell r="D428" t="str">
            <v xml:space="preserve">Huddly IQ w/Mic  - Camera only - No cable included*  </v>
          </cell>
          <cell r="E428" t="str">
            <v>Huddly</v>
          </cell>
          <cell r="F428" t="str">
            <v>Huddly</v>
          </cell>
          <cell r="H428">
            <v>3</v>
          </cell>
          <cell r="I428" t="str">
            <v>Yes</v>
          </cell>
          <cell r="J428" t="str">
            <v>No</v>
          </cell>
          <cell r="L428">
            <v>377</v>
          </cell>
          <cell r="M428">
            <v>493</v>
          </cell>
          <cell r="N428">
            <v>45595</v>
          </cell>
        </row>
        <row r="429">
          <cell r="A429">
            <v>7090043790603</v>
          </cell>
          <cell r="B429">
            <v>7090043790603</v>
          </cell>
          <cell r="C429" t="str">
            <v>Huddly</v>
          </cell>
          <cell r="D429" t="str">
            <v>Huddly ONE, Work From Anywhere Kit incl.Travel Case, 0.6m &amp; 2m Cable</v>
          </cell>
          <cell r="E429" t="str">
            <v>Huddly</v>
          </cell>
          <cell r="F429" t="str">
            <v>Huddly</v>
          </cell>
          <cell r="H429">
            <v>2</v>
          </cell>
          <cell r="I429" t="str">
            <v>Yes</v>
          </cell>
          <cell r="J429" t="str">
            <v>No</v>
          </cell>
          <cell r="L429">
            <v>212</v>
          </cell>
          <cell r="M429">
            <v>277</v>
          </cell>
          <cell r="N429">
            <v>45595</v>
          </cell>
        </row>
        <row r="430">
          <cell r="A430">
            <v>7090043790702</v>
          </cell>
          <cell r="B430">
            <v>7090043790702</v>
          </cell>
          <cell r="C430" t="str">
            <v>Huddly</v>
          </cell>
          <cell r="D430" t="str">
            <v>Huddly L1 / S1 Wall &amp; Shelf Mount</v>
          </cell>
          <cell r="E430" t="str">
            <v>Huddly</v>
          </cell>
          <cell r="F430" t="str">
            <v>Huddly</v>
          </cell>
          <cell r="H430">
            <v>10</v>
          </cell>
          <cell r="I430" t="str">
            <v>Yes</v>
          </cell>
          <cell r="J430" t="str">
            <v>No</v>
          </cell>
          <cell r="L430">
            <v>118</v>
          </cell>
          <cell r="M430">
            <v>134</v>
          </cell>
          <cell r="N430">
            <v>45595</v>
          </cell>
        </row>
        <row r="431">
          <cell r="A431">
            <v>7090043790719</v>
          </cell>
          <cell r="B431">
            <v>7090043790719</v>
          </cell>
          <cell r="C431" t="str">
            <v>Huddly</v>
          </cell>
          <cell r="D431" t="str">
            <v>Huddly Screen Mount (VESA) for Huddly L1</v>
          </cell>
          <cell r="E431" t="str">
            <v>Huddly</v>
          </cell>
          <cell r="F431" t="str">
            <v>Huddly</v>
          </cell>
          <cell r="H431">
            <v>5</v>
          </cell>
          <cell r="I431" t="str">
            <v>Yes</v>
          </cell>
          <cell r="J431" t="str">
            <v>No</v>
          </cell>
          <cell r="L431">
            <v>111</v>
          </cell>
          <cell r="M431">
            <v>126</v>
          </cell>
          <cell r="N431">
            <v>45595</v>
          </cell>
        </row>
        <row r="432">
          <cell r="A432">
            <v>7090043790856</v>
          </cell>
          <cell r="B432">
            <v>7090043790856</v>
          </cell>
          <cell r="C432" t="str">
            <v>Huddly</v>
          </cell>
          <cell r="D432" t="str">
            <v>Huddly ONE, Room kit incl. 2m Cable**</v>
          </cell>
          <cell r="E432" t="str">
            <v>Huddly</v>
          </cell>
          <cell r="F432" t="str">
            <v>Huddly</v>
          </cell>
          <cell r="H432">
            <v>9</v>
          </cell>
          <cell r="I432" t="str">
            <v>Yes</v>
          </cell>
          <cell r="J432" t="str">
            <v>No</v>
          </cell>
          <cell r="L432">
            <v>195</v>
          </cell>
          <cell r="M432">
            <v>254</v>
          </cell>
          <cell r="N432">
            <v>45595</v>
          </cell>
        </row>
        <row r="433">
          <cell r="A433">
            <v>7090043790894</v>
          </cell>
          <cell r="B433">
            <v>7090043790894</v>
          </cell>
          <cell r="C433" t="str">
            <v>Huddly</v>
          </cell>
          <cell r="D433" t="str">
            <v>Huddly Crew 3 x L1 with Wall Mounts- Premier and Platinum Partners only</v>
          </cell>
          <cell r="E433" t="str">
            <v>Huddly</v>
          </cell>
          <cell r="F433" t="str">
            <v>Huddly</v>
          </cell>
          <cell r="H433">
            <v>4</v>
          </cell>
          <cell r="I433" t="str">
            <v>Yes</v>
          </cell>
          <cell r="J433" t="str">
            <v>No</v>
          </cell>
          <cell r="L433">
            <v>5559</v>
          </cell>
          <cell r="M433">
            <v>7270</v>
          </cell>
          <cell r="N433">
            <v>45595</v>
          </cell>
        </row>
        <row r="434">
          <cell r="A434">
            <v>7090043790924</v>
          </cell>
          <cell r="B434">
            <v>7090043790924</v>
          </cell>
          <cell r="C434" t="str">
            <v>Huddly</v>
          </cell>
          <cell r="D434" t="str">
            <v>Huddly Crew Floor Stand</v>
          </cell>
          <cell r="E434" t="str">
            <v>Huddly</v>
          </cell>
          <cell r="F434" t="str">
            <v>Huddly</v>
          </cell>
          <cell r="H434">
            <v>1</v>
          </cell>
          <cell r="I434" t="str">
            <v>Yes</v>
          </cell>
          <cell r="J434" t="str">
            <v>No</v>
          </cell>
          <cell r="L434">
            <v>350</v>
          </cell>
          <cell r="M434">
            <v>397</v>
          </cell>
          <cell r="N434">
            <v>45595</v>
          </cell>
        </row>
        <row r="435">
          <cell r="A435">
            <v>7090043790931</v>
          </cell>
          <cell r="B435">
            <v>7090043790931</v>
          </cell>
          <cell r="C435" t="str">
            <v>Huddly</v>
          </cell>
          <cell r="D435" t="str">
            <v>Huddly Crew Wall Mount</v>
          </cell>
          <cell r="E435" t="str">
            <v>Huddly</v>
          </cell>
          <cell r="F435" t="str">
            <v>Huddly</v>
          </cell>
          <cell r="H435">
            <v>1</v>
          </cell>
          <cell r="I435" t="str">
            <v>Yes</v>
          </cell>
          <cell r="J435" t="str">
            <v>No</v>
          </cell>
          <cell r="L435">
            <v>125</v>
          </cell>
          <cell r="M435">
            <v>142</v>
          </cell>
          <cell r="N435">
            <v>45595</v>
          </cell>
        </row>
        <row r="436">
          <cell r="A436">
            <v>7090043790948</v>
          </cell>
          <cell r="B436">
            <v>7090043790948</v>
          </cell>
          <cell r="C436" t="str">
            <v>Huddly</v>
          </cell>
          <cell r="D436" t="str">
            <v>Huddly L1 Kit with USB Adapter</v>
          </cell>
          <cell r="E436" t="str">
            <v>Huddly</v>
          </cell>
          <cell r="F436" t="str">
            <v>Huddly</v>
          </cell>
          <cell r="H436">
            <v>5</v>
          </cell>
          <cell r="I436" t="str">
            <v>Yes</v>
          </cell>
          <cell r="J436" t="str">
            <v>No</v>
          </cell>
          <cell r="L436">
            <v>1236</v>
          </cell>
          <cell r="M436">
            <v>1616</v>
          </cell>
          <cell r="N436">
            <v>45595</v>
          </cell>
        </row>
        <row r="437">
          <cell r="A437">
            <v>7090043790979</v>
          </cell>
          <cell r="B437">
            <v>7090043790979</v>
          </cell>
          <cell r="C437" t="str">
            <v>Huddly</v>
          </cell>
          <cell r="D437" t="str">
            <v>Huddly USB Adaptor, for BYOD solutions.  no accessories.</v>
          </cell>
          <cell r="E437" t="str">
            <v>Huddly</v>
          </cell>
          <cell r="F437" t="str">
            <v>Huddly</v>
          </cell>
          <cell r="H437">
            <v>2</v>
          </cell>
          <cell r="I437" t="str">
            <v>Yes</v>
          </cell>
          <cell r="J437" t="str">
            <v>No</v>
          </cell>
          <cell r="L437">
            <v>306</v>
          </cell>
          <cell r="M437">
            <v>347</v>
          </cell>
          <cell r="N437">
            <v>45595</v>
          </cell>
        </row>
        <row r="438">
          <cell r="A438">
            <v>7090043790993</v>
          </cell>
          <cell r="B438">
            <v>7090043790993</v>
          </cell>
          <cell r="C438" t="str">
            <v>Huddly</v>
          </cell>
          <cell r="D438" t="str">
            <v>Huddly S1 Kit with USB Adapter</v>
          </cell>
          <cell r="E438" t="str">
            <v>Huddly</v>
          </cell>
          <cell r="F438" t="str">
            <v>Huddly</v>
          </cell>
          <cell r="H438">
            <v>0</v>
          </cell>
          <cell r="I438" t="str">
            <v>Yes</v>
          </cell>
          <cell r="J438" t="str">
            <v>No</v>
          </cell>
          <cell r="L438">
            <v>812</v>
          </cell>
          <cell r="M438">
            <v>1062</v>
          </cell>
          <cell r="N438">
            <v>45595</v>
          </cell>
        </row>
        <row r="439">
          <cell r="A439">
            <v>7090043791013</v>
          </cell>
          <cell r="B439">
            <v>7090043791013</v>
          </cell>
          <cell r="C439" t="str">
            <v>Huddly</v>
          </cell>
          <cell r="D439" t="str">
            <v>Huddly Crew Add-On Camera L1 -  Premier and Platinum Partners only</v>
          </cell>
          <cell r="E439" t="str">
            <v>Huddly</v>
          </cell>
          <cell r="F439" t="str">
            <v>Huddly</v>
          </cell>
          <cell r="H439">
            <v>1</v>
          </cell>
          <cell r="I439" t="str">
            <v>Yes</v>
          </cell>
          <cell r="J439" t="str">
            <v>No</v>
          </cell>
          <cell r="L439">
            <v>1583</v>
          </cell>
          <cell r="M439">
            <v>2070</v>
          </cell>
          <cell r="N439">
            <v>45595</v>
          </cell>
        </row>
        <row r="440">
          <cell r="A440">
            <v>7090043791075</v>
          </cell>
          <cell r="B440">
            <v>7090043790542</v>
          </cell>
          <cell r="C440" t="str">
            <v>Huddly</v>
          </cell>
          <cell r="D440" t="str">
            <v>Huddly C1 Kit (UK)</v>
          </cell>
          <cell r="E440" t="str">
            <v>Huddly</v>
          </cell>
          <cell r="F440" t="str">
            <v>Huddly</v>
          </cell>
          <cell r="G440">
            <v>45817</v>
          </cell>
          <cell r="H440">
            <v>0</v>
          </cell>
          <cell r="I440" t="str">
            <v>Yes</v>
          </cell>
          <cell r="J440" t="str">
            <v>No</v>
          </cell>
          <cell r="L440">
            <v>1105</v>
          </cell>
          <cell r="M440">
            <v>1193</v>
          </cell>
          <cell r="N440">
            <v>45906</v>
          </cell>
        </row>
        <row r="441">
          <cell r="A441">
            <v>7090043790276</v>
          </cell>
          <cell r="B441">
            <v>7090043790276</v>
          </cell>
          <cell r="C441" t="str">
            <v xml:space="preserve">Huddly </v>
          </cell>
          <cell r="D441" t="str">
            <v>Huddly USB 3 Type Angled C to A Cable 2.0m</v>
          </cell>
          <cell r="E441" t="str">
            <v>Huddly</v>
          </cell>
          <cell r="F441" t="str">
            <v>Huddly</v>
          </cell>
          <cell r="H441">
            <v>2</v>
          </cell>
          <cell r="I441" t="str">
            <v>Yes</v>
          </cell>
          <cell r="J441" t="str">
            <v>No</v>
          </cell>
          <cell r="L441">
            <v>29</v>
          </cell>
          <cell r="M441">
            <v>33</v>
          </cell>
          <cell r="N441">
            <v>45595</v>
          </cell>
        </row>
        <row r="442">
          <cell r="A442">
            <v>7090043790290</v>
          </cell>
          <cell r="B442">
            <v>7090043790290</v>
          </cell>
          <cell r="C442" t="str">
            <v xml:space="preserve">Huddly </v>
          </cell>
          <cell r="D442" t="str">
            <v>Huddly USB 3 Type C to A Cable 0.6m</v>
          </cell>
          <cell r="E442" t="str">
            <v>Huddly</v>
          </cell>
          <cell r="F442" t="str">
            <v>Huddly</v>
          </cell>
          <cell r="H442">
            <v>8</v>
          </cell>
          <cell r="I442" t="str">
            <v>Yes</v>
          </cell>
          <cell r="J442" t="str">
            <v>No</v>
          </cell>
          <cell r="L442">
            <v>18</v>
          </cell>
          <cell r="M442">
            <v>20</v>
          </cell>
          <cell r="N442">
            <v>45595</v>
          </cell>
        </row>
        <row r="443">
          <cell r="A443">
            <v>7090043790337</v>
          </cell>
          <cell r="B443">
            <v>7090043790337</v>
          </cell>
          <cell r="C443" t="str">
            <v xml:space="preserve">Huddly </v>
          </cell>
          <cell r="D443" t="str">
            <v>Huddly USB 3 Type C to C Cable 0.6m</v>
          </cell>
          <cell r="E443" t="str">
            <v>Huddly</v>
          </cell>
          <cell r="F443" t="str">
            <v>Huddly</v>
          </cell>
          <cell r="H443">
            <v>0</v>
          </cell>
          <cell r="I443" t="str">
            <v>Yes</v>
          </cell>
          <cell r="J443" t="str">
            <v>No</v>
          </cell>
          <cell r="L443">
            <v>26</v>
          </cell>
          <cell r="M443">
            <v>29</v>
          </cell>
          <cell r="N443">
            <v>45595</v>
          </cell>
        </row>
        <row r="444">
          <cell r="A444">
            <v>7090043790351</v>
          </cell>
          <cell r="B444">
            <v>7090043790351</v>
          </cell>
          <cell r="C444" t="str">
            <v xml:space="preserve">Huddly </v>
          </cell>
          <cell r="D444" t="str">
            <v>Huddly USB 3 Type Angled C to A 1.15m</v>
          </cell>
          <cell r="E444" t="str">
            <v>Huddly</v>
          </cell>
          <cell r="F444" t="str">
            <v>Huddly</v>
          </cell>
          <cell r="H444">
            <v>0</v>
          </cell>
          <cell r="I444" t="str">
            <v>Yes</v>
          </cell>
          <cell r="J444" t="str">
            <v>No</v>
          </cell>
          <cell r="L444">
            <v>26</v>
          </cell>
          <cell r="M444">
            <v>29</v>
          </cell>
          <cell r="N444">
            <v>45595</v>
          </cell>
        </row>
        <row r="445">
          <cell r="A445">
            <v>7090043790368</v>
          </cell>
          <cell r="B445">
            <v>7090043790368</v>
          </cell>
          <cell r="C445" t="str">
            <v xml:space="preserve">Huddly </v>
          </cell>
          <cell r="D445" t="str">
            <v>Huddly USB 3 Type Angled C to A cable 5.0m</v>
          </cell>
          <cell r="E445" t="str">
            <v>Huddly</v>
          </cell>
          <cell r="F445" t="str">
            <v>Huddly</v>
          </cell>
          <cell r="H445">
            <v>14</v>
          </cell>
          <cell r="I445" t="str">
            <v>Yes</v>
          </cell>
          <cell r="J445" t="str">
            <v>No</v>
          </cell>
          <cell r="L445">
            <v>118</v>
          </cell>
          <cell r="M445">
            <v>134</v>
          </cell>
          <cell r="N445">
            <v>45595</v>
          </cell>
        </row>
        <row r="446">
          <cell r="A446">
            <v>7090043790436</v>
          </cell>
          <cell r="B446">
            <v>7090043790436</v>
          </cell>
          <cell r="C446" t="str">
            <v xml:space="preserve">Huddly </v>
          </cell>
          <cell r="D446" t="str">
            <v>Huddly USB 3 AOC CABLE, AM-AF, L=15m</v>
          </cell>
          <cell r="E446" t="str">
            <v>Huddly</v>
          </cell>
          <cell r="F446" t="str">
            <v>Huddly</v>
          </cell>
          <cell r="H446">
            <v>6</v>
          </cell>
          <cell r="I446" t="str">
            <v>Yes</v>
          </cell>
          <cell r="J446" t="str">
            <v>No</v>
          </cell>
          <cell r="L446">
            <v>243</v>
          </cell>
          <cell r="M446">
            <v>276</v>
          </cell>
          <cell r="N446">
            <v>45595</v>
          </cell>
        </row>
        <row r="447">
          <cell r="A447">
            <v>7090043790443</v>
          </cell>
          <cell r="B447">
            <v>7090043790443</v>
          </cell>
          <cell r="C447" t="str">
            <v xml:space="preserve">Huddly </v>
          </cell>
          <cell r="D447" t="str">
            <v>Huddly USB 3 AOC CABLE, AM-AF, L=5m</v>
          </cell>
          <cell r="E447" t="str">
            <v>Huddly</v>
          </cell>
          <cell r="F447" t="str">
            <v>Huddly</v>
          </cell>
          <cell r="H447">
            <v>0</v>
          </cell>
          <cell r="I447" t="str">
            <v>Yes</v>
          </cell>
          <cell r="J447" t="str">
            <v>No</v>
          </cell>
          <cell r="L447">
            <v>197</v>
          </cell>
          <cell r="M447">
            <v>223</v>
          </cell>
          <cell r="N447">
            <v>45595</v>
          </cell>
        </row>
        <row r="448">
          <cell r="A448">
            <v>7090043790450</v>
          </cell>
          <cell r="B448">
            <v>7090043790450</v>
          </cell>
          <cell r="C448" t="str">
            <v xml:space="preserve">Huddly </v>
          </cell>
          <cell r="D448" t="str">
            <v>Huddly USB 3 AOC CABLE, AM-AF, L=10m</v>
          </cell>
          <cell r="E448" t="str">
            <v>Huddly</v>
          </cell>
          <cell r="F448" t="str">
            <v>Huddly</v>
          </cell>
          <cell r="H448">
            <v>10</v>
          </cell>
          <cell r="I448" t="str">
            <v>Yes</v>
          </cell>
          <cell r="J448" t="str">
            <v>No</v>
          </cell>
          <cell r="L448">
            <v>222</v>
          </cell>
          <cell r="M448">
            <v>251</v>
          </cell>
          <cell r="N448">
            <v>45595</v>
          </cell>
        </row>
        <row r="449">
          <cell r="A449" t="str">
            <v>IAD_CAR_ETP_0
001</v>
          </cell>
          <cell r="B449" t="str">
            <v>IAD_CAR_ETP_0
001</v>
          </cell>
          <cell r="C449" t="str">
            <v>IAdea</v>
          </cell>
          <cell r="D449" t="str">
            <v>IAdeaCare Enterprise Account Setup, 1-
time fee</v>
          </cell>
          <cell r="E449" t="str">
            <v>Iadea</v>
          </cell>
          <cell r="F449" t="str">
            <v>Iadea</v>
          </cell>
          <cell r="H449">
            <v>9999</v>
          </cell>
          <cell r="I449" t="str">
            <v>Yes</v>
          </cell>
          <cell r="J449" t="str">
            <v>Yes</v>
          </cell>
          <cell r="L449">
            <v>349</v>
          </cell>
          <cell r="M449">
            <v>399</v>
          </cell>
          <cell r="N449">
            <v>45656</v>
          </cell>
        </row>
        <row r="450">
          <cell r="A450" t="str">
            <v>IAD_CAR_ETP_0
002</v>
          </cell>
          <cell r="B450" t="str">
            <v>IAD_CAR_ETP_0
002</v>
          </cell>
          <cell r="C450" t="str">
            <v>IAdea</v>
          </cell>
          <cell r="D450" t="str">
            <v>IAdeaCare Enterprise Account User
License, 1 year</v>
          </cell>
          <cell r="E450" t="str">
            <v>Iadea</v>
          </cell>
          <cell r="F450" t="str">
            <v>Iadea</v>
          </cell>
          <cell r="H450">
            <v>9999</v>
          </cell>
          <cell r="I450" t="str">
            <v>Yes</v>
          </cell>
          <cell r="J450" t="str">
            <v>Yes</v>
          </cell>
          <cell r="L450">
            <v>79</v>
          </cell>
          <cell r="M450">
            <v>99</v>
          </cell>
          <cell r="N450">
            <v>45656</v>
          </cell>
        </row>
        <row r="451">
          <cell r="A451" t="str">
            <v>IAD_CAR_PRE_0001-1</v>
          </cell>
          <cell r="B451" t="str">
            <v>IAD_CAR_PRE_0001-1</v>
          </cell>
          <cell r="C451" t="str">
            <v>IAdea</v>
          </cell>
          <cell r="D451" t="str">
            <v>IAdeaCare Premium - Bundled with Device, Per Year</v>
          </cell>
          <cell r="E451" t="str">
            <v>Iadea</v>
          </cell>
          <cell r="F451" t="str">
            <v>Iadea</v>
          </cell>
          <cell r="H451">
            <v>9999</v>
          </cell>
          <cell r="I451" t="str">
            <v>Yes</v>
          </cell>
          <cell r="J451" t="str">
            <v>Yes</v>
          </cell>
          <cell r="K451" t="str">
            <v>Yes</v>
          </cell>
          <cell r="L451">
            <v>39</v>
          </cell>
          <cell r="M451">
            <v>44</v>
          </cell>
          <cell r="N451">
            <v>45656</v>
          </cell>
        </row>
        <row r="452">
          <cell r="A452" t="str">
            <v>IAD_CAR_PRE_0001-2</v>
          </cell>
          <cell r="B452" t="str">
            <v>IAD_CAR_PRE_0001-2</v>
          </cell>
          <cell r="C452" t="str">
            <v>IAdea</v>
          </cell>
          <cell r="D452" t="str">
            <v>IAdeaCare Premium, Just Licence Key, Per Year</v>
          </cell>
          <cell r="E452" t="str">
            <v>Iadea</v>
          </cell>
          <cell r="F452" t="str">
            <v>Iadea</v>
          </cell>
          <cell r="H452">
            <v>9999</v>
          </cell>
          <cell r="I452" t="str">
            <v>Yes</v>
          </cell>
          <cell r="J452" t="str">
            <v>Yes</v>
          </cell>
          <cell r="L452">
            <v>55</v>
          </cell>
          <cell r="M452">
            <v>64</v>
          </cell>
          <cell r="N452">
            <v>45656</v>
          </cell>
        </row>
        <row r="453">
          <cell r="A453" t="str">
            <v>IAD_CLD_UPD_0001</v>
          </cell>
          <cell r="B453" t="str">
            <v>IAD_CLD_UPD_0001</v>
          </cell>
          <cell r="C453" t="str">
            <v>IAdea</v>
          </cell>
          <cell r="D453" t="str">
            <v>Iadea SignApps Cloud / Year</v>
          </cell>
          <cell r="E453" t="str">
            <v>Iadea</v>
          </cell>
          <cell r="F453" t="str">
            <v>Iadea</v>
          </cell>
          <cell r="H453">
            <v>9999</v>
          </cell>
          <cell r="I453" t="str">
            <v>Yes</v>
          </cell>
          <cell r="J453" t="str">
            <v>Yes</v>
          </cell>
          <cell r="L453">
            <v>39</v>
          </cell>
          <cell r="M453">
            <v>44</v>
          </cell>
          <cell r="N453">
            <v>45656</v>
          </cell>
        </row>
        <row r="454">
          <cell r="A454" t="str">
            <v>IADEACONNECT-SERVICENOW-1YR</v>
          </cell>
          <cell r="B454" t="str">
            <v>IADEACONNECT-SERVICENOW-1YR</v>
          </cell>
          <cell r="C454" t="str">
            <v>IAdea</v>
          </cell>
          <cell r="D454" t="str">
            <v>IAdeaConnect for ServiceNow, 1 year. Annual package per device includes: IAdeaCare premium license + Enterprise account (3 admins/editors) + Booking for ServiceNow usage license</v>
          </cell>
          <cell r="E454" t="str">
            <v>Iadea</v>
          </cell>
          <cell r="F454" t="str">
            <v>Iadea</v>
          </cell>
          <cell r="H454">
            <v>9999</v>
          </cell>
          <cell r="I454" t="str">
            <v>Yes</v>
          </cell>
          <cell r="J454" t="str">
            <v>Yes</v>
          </cell>
          <cell r="L454">
            <v>159</v>
          </cell>
          <cell r="M454">
            <v>189</v>
          </cell>
          <cell r="N454">
            <v>45656</v>
          </cell>
        </row>
        <row r="455">
          <cell r="A455" t="str">
            <v>IADEACONNECT-SERVICENOW-3YR</v>
          </cell>
          <cell r="B455" t="str">
            <v>IADEACONNECT-SERVICENOW-3YR</v>
          </cell>
          <cell r="C455" t="str">
            <v>IAdea</v>
          </cell>
          <cell r="D455" t="str">
            <v>IAdeaConnect for ServiceNow, 3 years. Annual package per device includes: IAdeaCare premium license + Enterprise account (3 admins/editors) + Booking for ServiceNow usage license</v>
          </cell>
          <cell r="E455" t="str">
            <v>Iadea</v>
          </cell>
          <cell r="F455" t="str">
            <v>Iadea</v>
          </cell>
          <cell r="H455">
            <v>9999</v>
          </cell>
          <cell r="I455" t="str">
            <v>Yes</v>
          </cell>
          <cell r="J455" t="str">
            <v>Yes</v>
          </cell>
          <cell r="L455">
            <v>349</v>
          </cell>
          <cell r="M455">
            <v>399</v>
          </cell>
          <cell r="N455">
            <v>45656</v>
          </cell>
        </row>
        <row r="456">
          <cell r="A456" t="str">
            <v>WRP-1000-L-V2-GB</v>
          </cell>
          <cell r="B456" t="str">
            <v>WRP-1000-L-V2-GB</v>
          </cell>
          <cell r="C456" t="str">
            <v>IAdea</v>
          </cell>
          <cell r="D456" t="str">
            <v>IAdea 10" Enterprise Room Panel w /Android 12 - GoBright Preinstalled</v>
          </cell>
          <cell r="E456" t="str">
            <v>Iadea</v>
          </cell>
          <cell r="F456" t="str">
            <v>Iadea</v>
          </cell>
          <cell r="H456">
            <v>53</v>
          </cell>
          <cell r="I456" t="str">
            <v>Yes</v>
          </cell>
          <cell r="J456" t="str">
            <v>No</v>
          </cell>
          <cell r="L456">
            <v>549</v>
          </cell>
          <cell r="M456">
            <v>599</v>
          </cell>
          <cell r="N456">
            <v>45656</v>
          </cell>
        </row>
        <row r="457">
          <cell r="A457" t="str">
            <v>XMP-8552-GB</v>
          </cell>
          <cell r="B457" t="str">
            <v>XMP-8552-GB</v>
          </cell>
          <cell r="C457" t="str">
            <v>IAdea</v>
          </cell>
          <cell r="D457" t="str">
            <v>IAdea High-Performance Kiosk Processor and 4K Media Player, WiFi + PoE  -  GoBright Preinstalled</v>
          </cell>
          <cell r="E457" t="str">
            <v>Iadea</v>
          </cell>
          <cell r="F457" t="str">
            <v>Iadea</v>
          </cell>
          <cell r="H457">
            <v>21</v>
          </cell>
          <cell r="I457" t="str">
            <v>Yes</v>
          </cell>
          <cell r="J457" t="str">
            <v>No</v>
          </cell>
          <cell r="L457">
            <v>269</v>
          </cell>
          <cell r="M457">
            <v>299</v>
          </cell>
          <cell r="N457">
            <v>45656</v>
          </cell>
        </row>
        <row r="458">
          <cell r="A458" t="str">
            <v>XDS-2288-GB</v>
          </cell>
          <cell r="B458" t="str">
            <v>XDS-2288-GB</v>
          </cell>
          <cell r="C458" t="str">
            <v>IAdea</v>
          </cell>
          <cell r="D458" t="str">
            <v>IAdea  22" Touchscreen Interactive All-in-one Kiosk  -  GoBright Preinstalled</v>
          </cell>
          <cell r="E458" t="str">
            <v>Iadea</v>
          </cell>
          <cell r="F458" t="str">
            <v>Iadea</v>
          </cell>
          <cell r="H458">
            <v>13</v>
          </cell>
          <cell r="I458" t="str">
            <v>Yes</v>
          </cell>
          <cell r="J458" t="str">
            <v>No</v>
          </cell>
          <cell r="L458">
            <v>599</v>
          </cell>
          <cell r="M458">
            <v>658</v>
          </cell>
          <cell r="N458">
            <v>45656</v>
          </cell>
        </row>
        <row r="459">
          <cell r="A459" t="str">
            <v>XDS-2288</v>
          </cell>
          <cell r="B459" t="str">
            <v>XDS-2288</v>
          </cell>
          <cell r="C459" t="str">
            <v>IAdea</v>
          </cell>
          <cell r="D459" t="str">
            <v>IAdea  22" Touchscreen Interactive All-in-one Kiosk</v>
          </cell>
          <cell r="E459" t="str">
            <v>Iadea</v>
          </cell>
          <cell r="F459" t="str">
            <v>Iadea</v>
          </cell>
          <cell r="H459">
            <v>9</v>
          </cell>
          <cell r="I459" t="str">
            <v>Yes</v>
          </cell>
          <cell r="J459" t="str">
            <v>No</v>
          </cell>
          <cell r="L459">
            <v>599</v>
          </cell>
          <cell r="M459">
            <v>658</v>
          </cell>
          <cell r="N459">
            <v>45656</v>
          </cell>
        </row>
        <row r="460">
          <cell r="A460" t="str">
            <v>XMP-8552</v>
          </cell>
          <cell r="B460" t="str">
            <v>XMP-8552</v>
          </cell>
          <cell r="C460" t="str">
            <v>IAdea</v>
          </cell>
          <cell r="D460" t="str">
            <v>IAdea High-Performance Kiosk Processor and 4K Media Player, WiFi + PoE</v>
          </cell>
          <cell r="E460" t="str">
            <v>Iadea</v>
          </cell>
          <cell r="F460" t="str">
            <v>Iadea</v>
          </cell>
          <cell r="H460">
            <v>4</v>
          </cell>
          <cell r="I460" t="str">
            <v>Yes</v>
          </cell>
          <cell r="J460" t="str">
            <v>No</v>
          </cell>
          <cell r="L460">
            <v>269</v>
          </cell>
          <cell r="M460">
            <v>299</v>
          </cell>
          <cell r="N460">
            <v>45656</v>
          </cell>
        </row>
        <row r="461">
          <cell r="A461" t="str">
            <v>PGM-002</v>
          </cell>
          <cell r="B461" t="str">
            <v>PGM-002</v>
          </cell>
          <cell r="C461" t="str">
            <v>IAdea</v>
          </cell>
          <cell r="D461" t="str">
            <v>IAdea Glass Mount Adhesive for WRP-1000 Series</v>
          </cell>
          <cell r="E461" t="str">
            <v>Iadea</v>
          </cell>
          <cell r="F461" t="str">
            <v>Iadea</v>
          </cell>
          <cell r="H461">
            <v>2</v>
          </cell>
          <cell r="I461" t="str">
            <v>Yes</v>
          </cell>
          <cell r="J461" t="str">
            <v>No</v>
          </cell>
          <cell r="L461">
            <v>11</v>
          </cell>
          <cell r="M461">
            <v>12</v>
          </cell>
          <cell r="N461">
            <v>45656</v>
          </cell>
        </row>
        <row r="462">
          <cell r="A462" t="str">
            <v>XDS-1078-A12-GB</v>
          </cell>
          <cell r="B462" t="str">
            <v>XDS-1078-A12-GB</v>
          </cell>
          <cell r="C462" t="str">
            <v>IAdea</v>
          </cell>
          <cell r="D462" t="str">
            <v>IAdea XDS-1078 Advanced Room Panel w/ Android 12  -  GoBright Preinstalled</v>
          </cell>
          <cell r="E462" t="str">
            <v>Iadea</v>
          </cell>
          <cell r="F462" t="str">
            <v>Iadea</v>
          </cell>
          <cell r="H462">
            <v>2</v>
          </cell>
          <cell r="I462" t="str">
            <v>Yes</v>
          </cell>
          <cell r="J462" t="str">
            <v>No</v>
          </cell>
          <cell r="L462">
            <v>399</v>
          </cell>
          <cell r="M462">
            <v>499</v>
          </cell>
          <cell r="N462">
            <v>45656</v>
          </cell>
        </row>
        <row r="463">
          <cell r="A463" t="str">
            <v>WRP-1000-L</v>
          </cell>
          <cell r="B463" t="str">
            <v>WRP-1000-L</v>
          </cell>
          <cell r="C463" t="str">
            <v>IAdea</v>
          </cell>
          <cell r="D463" t="str">
            <v>IAdea 10" Enterprise Room Panel w /Android 9</v>
          </cell>
          <cell r="E463" t="str">
            <v>Iadea</v>
          </cell>
          <cell r="F463" t="str">
            <v>Iadea</v>
          </cell>
          <cell r="H463">
            <v>1</v>
          </cell>
          <cell r="I463" t="str">
            <v>No</v>
          </cell>
          <cell r="J463" t="str">
            <v>No</v>
          </cell>
          <cell r="K463" t="str">
            <v>Yes</v>
          </cell>
          <cell r="L463">
            <v>0</v>
          </cell>
          <cell r="N463">
            <v>45656</v>
          </cell>
        </row>
        <row r="464">
          <cell r="A464" t="str">
            <v>WRP-1000-L-GB</v>
          </cell>
          <cell r="B464" t="str">
            <v>WRP-1000-L-GB</v>
          </cell>
          <cell r="C464" t="str">
            <v>IAdea</v>
          </cell>
          <cell r="D464" t="str">
            <v>IAdea 10" Enterprise Room Panel w /Android 9 -  GoBright Preinstalled</v>
          </cell>
          <cell r="E464" t="str">
            <v>Iadea</v>
          </cell>
          <cell r="F464" t="str">
            <v>Iadea</v>
          </cell>
          <cell r="H464">
            <v>1</v>
          </cell>
          <cell r="I464" t="str">
            <v>No</v>
          </cell>
          <cell r="J464" t="str">
            <v>No</v>
          </cell>
          <cell r="K464" t="str">
            <v>Yes</v>
          </cell>
          <cell r="L464">
            <v>0</v>
          </cell>
          <cell r="M464">
            <v>599</v>
          </cell>
          <cell r="N464">
            <v>45656</v>
          </cell>
        </row>
        <row r="465">
          <cell r="A465" t="str">
            <v>XDS-1078-A9</v>
          </cell>
          <cell r="B465" t="str">
            <v>XDS-1078-A9-GB</v>
          </cell>
          <cell r="C465" t="str">
            <v>IAdea</v>
          </cell>
          <cell r="D465" t="str">
            <v>IAdea XDS-1078 Advanced Room Panel w/ Android 9</v>
          </cell>
          <cell r="E465" t="str">
            <v>Iadea</v>
          </cell>
          <cell r="F465" t="str">
            <v>Iadea</v>
          </cell>
          <cell r="H465">
            <v>1</v>
          </cell>
          <cell r="I465" t="str">
            <v>No</v>
          </cell>
          <cell r="J465" t="str">
            <v>No</v>
          </cell>
          <cell r="K465" t="str">
            <v>Yes</v>
          </cell>
          <cell r="L465">
            <v>0</v>
          </cell>
          <cell r="M465">
            <v>399</v>
          </cell>
          <cell r="N465">
            <v>45656</v>
          </cell>
        </row>
        <row r="466">
          <cell r="A466" t="str">
            <v>IAD_CAR_ETP_0
003</v>
          </cell>
          <cell r="B466" t="str">
            <v>IAD_CAR_ETP_0
003</v>
          </cell>
          <cell r="C466" t="str">
            <v>IAdea</v>
          </cell>
          <cell r="D466" t="str">
            <v>IAdeaCare Remote Control function, 1
connection, 1 year</v>
          </cell>
          <cell r="E466" t="str">
            <v>Iadea</v>
          </cell>
          <cell r="F466" t="str">
            <v>Iadea</v>
          </cell>
          <cell r="H466">
            <v>0</v>
          </cell>
          <cell r="I466" t="str">
            <v>Yes</v>
          </cell>
          <cell r="J466" t="str">
            <v>No</v>
          </cell>
          <cell r="L466">
            <v>179</v>
          </cell>
          <cell r="M466">
            <v>199</v>
          </cell>
          <cell r="N466">
            <v>45656</v>
          </cell>
        </row>
        <row r="467">
          <cell r="A467" t="str">
            <v>PGM-001</v>
          </cell>
          <cell r="B467" t="str">
            <v>PGM-001</v>
          </cell>
          <cell r="C467" t="str">
            <v>IAdea</v>
          </cell>
          <cell r="D467" t="str">
            <v>IAdea Glass Mount Adhesive for XDS-1078 Series</v>
          </cell>
          <cell r="E467" t="str">
            <v>Iadea</v>
          </cell>
          <cell r="F467" t="str">
            <v>Iadea</v>
          </cell>
          <cell r="H467">
            <v>0</v>
          </cell>
          <cell r="I467" t="str">
            <v>Yes</v>
          </cell>
          <cell r="J467" t="str">
            <v>No</v>
          </cell>
          <cell r="L467">
            <v>11</v>
          </cell>
          <cell r="M467">
            <v>12</v>
          </cell>
          <cell r="N467">
            <v>45656</v>
          </cell>
        </row>
        <row r="468">
          <cell r="A468" t="str">
            <v>PGM-003</v>
          </cell>
          <cell r="B468" t="str">
            <v>PGM-003</v>
          </cell>
          <cell r="C468" t="str">
            <v>IAdea</v>
          </cell>
          <cell r="D468" t="str">
            <v>IAdea Glass Mount Adhesive for XDS-1588 Series</v>
          </cell>
          <cell r="E468" t="str">
            <v>Iadea</v>
          </cell>
          <cell r="F468" t="str">
            <v>Iadea</v>
          </cell>
          <cell r="H468">
            <v>0</v>
          </cell>
          <cell r="I468" t="str">
            <v>Yes</v>
          </cell>
          <cell r="J468" t="str">
            <v>No</v>
          </cell>
          <cell r="L468">
            <v>18</v>
          </cell>
          <cell r="M468">
            <v>24</v>
          </cell>
          <cell r="N468">
            <v>45656</v>
          </cell>
        </row>
        <row r="469">
          <cell r="A469" t="str">
            <v>PPA-101</v>
          </cell>
          <cell r="B469" t="str">
            <v>PPA-101</v>
          </cell>
          <cell r="C469" t="str">
            <v>IAdea</v>
          </cell>
          <cell r="D469" t="str">
            <v>IAdea  Power Supply for XDS Series</v>
          </cell>
          <cell r="E469" t="str">
            <v>Iadea</v>
          </cell>
          <cell r="F469" t="str">
            <v>Iadea</v>
          </cell>
          <cell r="H469">
            <v>0</v>
          </cell>
          <cell r="I469" t="str">
            <v>Yes</v>
          </cell>
          <cell r="J469" t="str">
            <v>No</v>
          </cell>
          <cell r="L469">
            <v>12</v>
          </cell>
          <cell r="M469">
            <v>15</v>
          </cell>
          <cell r="N469">
            <v>45656</v>
          </cell>
        </row>
        <row r="470">
          <cell r="A470" t="str">
            <v>PPA-102</v>
          </cell>
          <cell r="B470" t="str">
            <v>PPA-102</v>
          </cell>
          <cell r="C470" t="str">
            <v>IAdea</v>
          </cell>
          <cell r="D470" t="str">
            <v>IAdea  Power Supply for WRP Series</v>
          </cell>
          <cell r="E470" t="str">
            <v>Iadea</v>
          </cell>
          <cell r="F470" t="str">
            <v>Iadea</v>
          </cell>
          <cell r="H470">
            <v>0</v>
          </cell>
          <cell r="I470" t="str">
            <v>Yes</v>
          </cell>
          <cell r="J470" t="str">
            <v>No</v>
          </cell>
          <cell r="L470">
            <v>14</v>
          </cell>
          <cell r="M470">
            <v>15</v>
          </cell>
          <cell r="N470">
            <v>45656</v>
          </cell>
        </row>
        <row r="471">
          <cell r="A471" t="str">
            <v>PSK-100</v>
          </cell>
          <cell r="B471" t="str">
            <v>PSK-100</v>
          </cell>
          <cell r="C471" t="str">
            <v>IAdea</v>
          </cell>
          <cell r="D471" t="str">
            <v>Iadea Kiosk Stand for XDS-2288</v>
          </cell>
          <cell r="E471" t="str">
            <v>Iadea</v>
          </cell>
          <cell r="F471" t="str">
            <v>Iadea</v>
          </cell>
          <cell r="H471">
            <v>0</v>
          </cell>
          <cell r="I471" t="str">
            <v>Yes</v>
          </cell>
          <cell r="J471" t="str">
            <v>No</v>
          </cell>
          <cell r="L471">
            <v>400</v>
          </cell>
          <cell r="M471">
            <v>599</v>
          </cell>
          <cell r="N471">
            <v>45656</v>
          </cell>
        </row>
        <row r="472">
          <cell r="A472" t="str">
            <v>PTS-101</v>
          </cell>
          <cell r="B472" t="str">
            <v>PTS-101</v>
          </cell>
          <cell r="C472" t="str">
            <v>IAdea</v>
          </cell>
          <cell r="D472" t="str">
            <v>IAdea Stand for XDS Series</v>
          </cell>
          <cell r="E472" t="str">
            <v>Iadea</v>
          </cell>
          <cell r="F472" t="str">
            <v>Iadea</v>
          </cell>
          <cell r="H472">
            <v>0</v>
          </cell>
          <cell r="I472" t="str">
            <v>No</v>
          </cell>
          <cell r="J472" t="str">
            <v>No</v>
          </cell>
          <cell r="K472" t="str">
            <v>Yes</v>
          </cell>
          <cell r="L472">
            <v>0</v>
          </cell>
          <cell r="N472">
            <v>45656</v>
          </cell>
        </row>
        <row r="473">
          <cell r="A473" t="str">
            <v>PVK-102</v>
          </cell>
          <cell r="B473" t="str">
            <v>PVK-102</v>
          </cell>
          <cell r="C473" t="str">
            <v>IAdea</v>
          </cell>
          <cell r="D473" t="str">
            <v>IAdeaTable Stand for 10" and 15" Signboards</v>
          </cell>
          <cell r="E473" t="str">
            <v>Iadea</v>
          </cell>
          <cell r="F473" t="str">
            <v>Iadea</v>
          </cell>
          <cell r="H473">
            <v>0</v>
          </cell>
          <cell r="I473" t="str">
            <v>Yes</v>
          </cell>
          <cell r="J473" t="str">
            <v>No</v>
          </cell>
          <cell r="L473">
            <v>48</v>
          </cell>
          <cell r="M473">
            <v>56</v>
          </cell>
          <cell r="N473">
            <v>45656</v>
          </cell>
        </row>
        <row r="474">
          <cell r="A474" t="str">
            <v>PVK-302</v>
          </cell>
          <cell r="B474" t="str">
            <v>PVK-302</v>
          </cell>
          <cell r="C474" t="str">
            <v>IAdea</v>
          </cell>
          <cell r="D474" t="str">
            <v>IAdea Adjustable VESA Mount Table Stand for XDS-2285</v>
          </cell>
          <cell r="E474" t="str">
            <v>Iadea</v>
          </cell>
          <cell r="F474" t="str">
            <v>Iadea</v>
          </cell>
          <cell r="H474">
            <v>0</v>
          </cell>
          <cell r="I474" t="str">
            <v>Yes</v>
          </cell>
          <cell r="J474" t="str">
            <v>No</v>
          </cell>
          <cell r="L474">
            <v>49</v>
          </cell>
          <cell r="M474">
            <v>56</v>
          </cell>
          <cell r="N474">
            <v>45656</v>
          </cell>
        </row>
        <row r="475">
          <cell r="A475" t="str">
            <v>PWM-011</v>
          </cell>
          <cell r="B475" t="str">
            <v>PWM-011</v>
          </cell>
          <cell r="C475" t="str">
            <v>IAdea</v>
          </cell>
          <cell r="D475" t="str">
            <v>IAdea Premium Window Mount Kit for 10" and 15" Panels, Low Profile</v>
          </cell>
          <cell r="E475" t="str">
            <v>Iadea</v>
          </cell>
          <cell r="F475" t="str">
            <v>Iadea</v>
          </cell>
          <cell r="H475">
            <v>0</v>
          </cell>
          <cell r="I475" t="str">
            <v>Yes</v>
          </cell>
          <cell r="J475" t="str">
            <v>No</v>
          </cell>
          <cell r="L475">
            <v>94</v>
          </cell>
          <cell r="M475">
            <v>95</v>
          </cell>
          <cell r="N475">
            <v>45656</v>
          </cell>
        </row>
        <row r="476">
          <cell r="A476" t="str">
            <v>PWM-41</v>
          </cell>
          <cell r="B476" t="str">
            <v>PWM-41</v>
          </cell>
          <cell r="C476" t="str">
            <v>IAdea</v>
          </cell>
          <cell r="D476" t="str">
            <v>IAdea Premium Window Mount Kit for 10" and 15" Panels, Standard Profile</v>
          </cell>
          <cell r="E476" t="str">
            <v>Iadea</v>
          </cell>
          <cell r="F476" t="str">
            <v>Iadea</v>
          </cell>
          <cell r="H476">
            <v>0</v>
          </cell>
          <cell r="I476" t="str">
            <v>Yes</v>
          </cell>
          <cell r="J476" t="str">
            <v>No</v>
          </cell>
          <cell r="L476">
            <v>94</v>
          </cell>
          <cell r="M476">
            <v>95</v>
          </cell>
          <cell r="N476">
            <v>45656</v>
          </cell>
        </row>
        <row r="477">
          <cell r="A477" t="str">
            <v>TAD-1123 Gateway</v>
          </cell>
          <cell r="B477" t="str">
            <v>TAD-1123 Gateway</v>
          </cell>
          <cell r="C477" t="str">
            <v>IAdea</v>
          </cell>
          <cell r="D477" t="str">
            <v>IAdea Certified Gateway for WBP-130/160</v>
          </cell>
          <cell r="E477" t="str">
            <v>Iadea</v>
          </cell>
          <cell r="F477" t="str">
            <v>Iadea</v>
          </cell>
          <cell r="H477">
            <v>0</v>
          </cell>
          <cell r="I477" t="str">
            <v>Yes</v>
          </cell>
          <cell r="J477" t="str">
            <v>No</v>
          </cell>
          <cell r="L477">
            <v>899</v>
          </cell>
          <cell r="M477">
            <v>1039</v>
          </cell>
          <cell r="N477">
            <v>45656</v>
          </cell>
        </row>
        <row r="478">
          <cell r="A478" t="str">
            <v>TAD-3240 Router</v>
          </cell>
          <cell r="B478" t="str">
            <v>TAD-3240 Router</v>
          </cell>
          <cell r="C478" t="str">
            <v>IAdea</v>
          </cell>
          <cell r="D478" t="str">
            <v>IAdea Certified Router for WBP-130/160</v>
          </cell>
          <cell r="E478" t="str">
            <v>Iadea</v>
          </cell>
          <cell r="F478" t="str">
            <v>Iadea</v>
          </cell>
          <cell r="H478">
            <v>0</v>
          </cell>
          <cell r="I478" t="str">
            <v>Yes</v>
          </cell>
          <cell r="J478" t="str">
            <v>No</v>
          </cell>
          <cell r="L478">
            <v>409</v>
          </cell>
          <cell r="M478">
            <v>463</v>
          </cell>
          <cell r="N478">
            <v>45656</v>
          </cell>
        </row>
        <row r="479">
          <cell r="A479" t="str">
            <v>WBP-130</v>
          </cell>
          <cell r="B479" t="str">
            <v>WBP-130</v>
          </cell>
          <cell r="C479" t="str">
            <v>IAdea</v>
          </cell>
          <cell r="D479" t="str">
            <v>IAdea WBP-130 3 Inch Workspace E-paper Panel . MOQ 10pcs</v>
          </cell>
          <cell r="E479" t="str">
            <v>Iadea</v>
          </cell>
          <cell r="F479" t="str">
            <v>Iadea</v>
          </cell>
          <cell r="H479">
            <v>0</v>
          </cell>
          <cell r="I479" t="str">
            <v>Yes</v>
          </cell>
          <cell r="J479" t="str">
            <v>No</v>
          </cell>
          <cell r="K479" t="str">
            <v>Yes</v>
          </cell>
          <cell r="L479">
            <v>95</v>
          </cell>
          <cell r="M479">
            <v>103</v>
          </cell>
          <cell r="N479">
            <v>45656</v>
          </cell>
        </row>
        <row r="480">
          <cell r="A480" t="str">
            <v>WRP-1000-A V2</v>
          </cell>
          <cell r="B480" t="str">
            <v>WRP-1000-A V2</v>
          </cell>
          <cell r="C480" t="str">
            <v>IAdea</v>
          </cell>
          <cell r="D480" t="str">
            <v>IAdea 10" Enterprise Room Panel with Camera, Android 12</v>
          </cell>
          <cell r="E480" t="str">
            <v>Iadea</v>
          </cell>
          <cell r="F480" t="str">
            <v>Iadea</v>
          </cell>
          <cell r="H480">
            <v>0</v>
          </cell>
          <cell r="I480" t="str">
            <v>Yes</v>
          </cell>
          <cell r="J480" t="str">
            <v>No</v>
          </cell>
          <cell r="L480">
            <v>575</v>
          </cell>
          <cell r="M480">
            <v>649</v>
          </cell>
          <cell r="N480">
            <v>45656</v>
          </cell>
        </row>
        <row r="481">
          <cell r="A481" t="str">
            <v>WRP-1000-A V2-GB</v>
          </cell>
          <cell r="B481" t="str">
            <v>WRP-1000-A V2-GB</v>
          </cell>
          <cell r="C481" t="str">
            <v>IAdea</v>
          </cell>
          <cell r="D481" t="str">
            <v>IAdea 10" Enterprise Room Panel with Camera, Android 12, GoBright Preinstalled</v>
          </cell>
          <cell r="E481" t="str">
            <v>Iadea</v>
          </cell>
          <cell r="F481" t="str">
            <v>Iadea</v>
          </cell>
          <cell r="H481">
            <v>0</v>
          </cell>
          <cell r="I481" t="str">
            <v>Yes</v>
          </cell>
          <cell r="J481" t="str">
            <v>No</v>
          </cell>
          <cell r="L481">
            <v>575</v>
          </cell>
          <cell r="M481">
            <v>649</v>
          </cell>
          <cell r="N481">
            <v>45656</v>
          </cell>
        </row>
        <row r="482">
          <cell r="A482" t="str">
            <v>WRP-1000-H V2</v>
          </cell>
          <cell r="B482" t="str">
            <v>WRP-1000-H V2</v>
          </cell>
          <cell r="C482" t="str">
            <v>IAdea</v>
          </cell>
          <cell r="D482" t="str">
            <v>IAdea 10" Enterprise Room Panel with Camera and HID® Reader, Android 12</v>
          </cell>
          <cell r="E482" t="str">
            <v>Iadea</v>
          </cell>
          <cell r="F482" t="str">
            <v>Iadea</v>
          </cell>
          <cell r="H482">
            <v>0</v>
          </cell>
          <cell r="I482" t="str">
            <v>Yes</v>
          </cell>
          <cell r="J482" t="str">
            <v>No</v>
          </cell>
          <cell r="L482">
            <v>799</v>
          </cell>
          <cell r="M482">
            <v>899</v>
          </cell>
          <cell r="N482">
            <v>45656</v>
          </cell>
        </row>
        <row r="483">
          <cell r="A483" t="str">
            <v>WRP-1000-H V2-GB</v>
          </cell>
          <cell r="B483" t="str">
            <v>WRP-1000-H V2-GB</v>
          </cell>
          <cell r="C483" t="str">
            <v>IAdea</v>
          </cell>
          <cell r="D483" t="str">
            <v>IAdea 10" Enterprise Room Panel with Camera and HID® Reader, Android 12, GoBright Preinstalled</v>
          </cell>
          <cell r="E483" t="str">
            <v>Iadea</v>
          </cell>
          <cell r="F483" t="str">
            <v>Iadea</v>
          </cell>
          <cell r="H483">
            <v>0</v>
          </cell>
          <cell r="I483" t="str">
            <v>Yes</v>
          </cell>
          <cell r="J483" t="str">
            <v>No</v>
          </cell>
          <cell r="L483">
            <v>799</v>
          </cell>
          <cell r="M483">
            <v>899</v>
          </cell>
          <cell r="N483">
            <v>45656</v>
          </cell>
        </row>
        <row r="484">
          <cell r="A484" t="str">
            <v>WRP-1000-L V2</v>
          </cell>
          <cell r="B484" t="str">
            <v>WRP-1000-L-V2</v>
          </cell>
          <cell r="C484" t="str">
            <v>IAdea</v>
          </cell>
          <cell r="D484" t="str">
            <v>IAdea 10" Enterprise Room Panel w /Android 12</v>
          </cell>
          <cell r="E484" t="str">
            <v>Iadea</v>
          </cell>
          <cell r="F484" t="str">
            <v>Iadea</v>
          </cell>
          <cell r="H484">
            <v>0</v>
          </cell>
          <cell r="I484" t="str">
            <v>Yes</v>
          </cell>
          <cell r="J484" t="str">
            <v>No</v>
          </cell>
          <cell r="L484">
            <v>549</v>
          </cell>
          <cell r="M484">
            <v>599</v>
          </cell>
          <cell r="N484">
            <v>45656</v>
          </cell>
        </row>
        <row r="485">
          <cell r="A485" t="str">
            <v>XDS-1078-A12</v>
          </cell>
          <cell r="B485" t="str">
            <v>XDS-1078-A12-GB</v>
          </cell>
          <cell r="C485" t="str">
            <v>IAdea</v>
          </cell>
          <cell r="D485" t="str">
            <v>IAdea XDS-1078 Advanced Room Panel w/ Android 12</v>
          </cell>
          <cell r="E485" t="str">
            <v>Iadea</v>
          </cell>
          <cell r="F485" t="str">
            <v>Iadea</v>
          </cell>
          <cell r="H485">
            <v>0</v>
          </cell>
          <cell r="I485" t="str">
            <v>Yes</v>
          </cell>
          <cell r="J485" t="str">
            <v>No</v>
          </cell>
          <cell r="L485">
            <v>399</v>
          </cell>
          <cell r="M485">
            <v>499</v>
          </cell>
          <cell r="N485">
            <v>45656</v>
          </cell>
        </row>
        <row r="486">
          <cell r="A486" t="str">
            <v>XDS-1588-A</v>
          </cell>
          <cell r="B486" t="str">
            <v>XDS-1588-A</v>
          </cell>
          <cell r="C486" t="str">
            <v>IAdea</v>
          </cell>
          <cell r="D486" t="str">
            <v>IAdea XDS-1588 w/ NFC reader</v>
          </cell>
          <cell r="E486" t="str">
            <v>Iadea</v>
          </cell>
          <cell r="F486" t="str">
            <v>Iadea</v>
          </cell>
          <cell r="H486">
            <v>0</v>
          </cell>
          <cell r="I486" t="str">
            <v>Yes</v>
          </cell>
          <cell r="J486" t="str">
            <v>No</v>
          </cell>
          <cell r="K486" t="str">
            <v>Yes</v>
          </cell>
          <cell r="L486">
            <v>609</v>
          </cell>
          <cell r="M486">
            <v>658</v>
          </cell>
          <cell r="N486">
            <v>45656</v>
          </cell>
        </row>
        <row r="487">
          <cell r="A487" t="str">
            <v>XDS-1588-A-GB</v>
          </cell>
          <cell r="B487" t="str">
            <v>XDS-1588-A-GB</v>
          </cell>
          <cell r="C487" t="str">
            <v>IAdea</v>
          </cell>
          <cell r="D487" t="str">
            <v>IAdea XDS-1588 w/ NFC reader  -  GoBright Preinstalled</v>
          </cell>
          <cell r="E487" t="str">
            <v>Iadea</v>
          </cell>
          <cell r="F487" t="str">
            <v>Iadea</v>
          </cell>
          <cell r="H487">
            <v>0</v>
          </cell>
          <cell r="I487" t="str">
            <v>Yes</v>
          </cell>
          <cell r="J487" t="str">
            <v>No</v>
          </cell>
          <cell r="K487" t="str">
            <v>Yes</v>
          </cell>
          <cell r="L487">
            <v>609</v>
          </cell>
          <cell r="M487">
            <v>658</v>
          </cell>
          <cell r="N487">
            <v>45656</v>
          </cell>
        </row>
        <row r="488">
          <cell r="A488" t="str">
            <v>XDS-2285-GB</v>
          </cell>
          <cell r="B488" t="str">
            <v>XDS-2285-GB</v>
          </cell>
          <cell r="C488" t="str">
            <v>IAdea</v>
          </cell>
          <cell r="D488" t="str">
            <v>IAdea  22" Non Touch All-in-one Display  -  GoBright Preinstalled</v>
          </cell>
          <cell r="E488" t="str">
            <v>Iadea</v>
          </cell>
          <cell r="F488" t="str">
            <v>Iadea</v>
          </cell>
          <cell r="H488">
            <v>0</v>
          </cell>
          <cell r="I488" t="str">
            <v>Yes</v>
          </cell>
          <cell r="J488" t="str">
            <v>No</v>
          </cell>
          <cell r="K488" t="str">
            <v>Yes</v>
          </cell>
          <cell r="L488">
            <v>450</v>
          </cell>
          <cell r="M488">
            <v>327</v>
          </cell>
          <cell r="N488">
            <v>45656</v>
          </cell>
        </row>
        <row r="489">
          <cell r="A489" t="str">
            <v>XDS-2285</v>
          </cell>
          <cell r="B489" t="str">
            <v>XDS-2285-GB</v>
          </cell>
          <cell r="C489" t="str">
            <v>IAdea</v>
          </cell>
          <cell r="D489" t="str">
            <v>IAdea  22" Non Touch All-in-one Display</v>
          </cell>
          <cell r="E489" t="str">
            <v>Iadea</v>
          </cell>
          <cell r="F489" t="str">
            <v>Iadea</v>
          </cell>
          <cell r="H489">
            <v>0</v>
          </cell>
          <cell r="I489" t="str">
            <v>Yes</v>
          </cell>
          <cell r="J489" t="str">
            <v>No</v>
          </cell>
          <cell r="K489" t="str">
            <v>Yes</v>
          </cell>
          <cell r="L489">
            <v>450</v>
          </cell>
          <cell r="M489">
            <v>327</v>
          </cell>
          <cell r="N489">
            <v>45656</v>
          </cell>
        </row>
        <row r="490">
          <cell r="A490" t="str">
            <v>XMP-8550-GB</v>
          </cell>
          <cell r="B490" t="str">
            <v>XMP-8550</v>
          </cell>
          <cell r="C490" t="str">
            <v>IAdea</v>
          </cell>
          <cell r="D490" t="str">
            <v>IAdea High-Performance Kiosk Processor and 4K Media Player, no WiFi  -  GoBright Preinstalled</v>
          </cell>
          <cell r="E490" t="str">
            <v>Iadea</v>
          </cell>
          <cell r="F490" t="str">
            <v>Iadea</v>
          </cell>
          <cell r="H490">
            <v>0</v>
          </cell>
          <cell r="I490" t="str">
            <v>Yes</v>
          </cell>
          <cell r="J490" t="str">
            <v>No</v>
          </cell>
          <cell r="K490" t="str">
            <v>Yes</v>
          </cell>
          <cell r="L490">
            <v>190</v>
          </cell>
          <cell r="M490">
            <v>223</v>
          </cell>
          <cell r="N490">
            <v>45656</v>
          </cell>
        </row>
        <row r="491">
          <cell r="A491" t="str">
            <v>XMP-8550</v>
          </cell>
          <cell r="B491" t="str">
            <v>XMP-8550</v>
          </cell>
          <cell r="C491" t="str">
            <v>IAdea</v>
          </cell>
          <cell r="D491" t="str">
            <v>IAdea High-Performance Kiosk Processor and 4K Media Player, no WiFi</v>
          </cell>
          <cell r="E491" t="str">
            <v>Iadea</v>
          </cell>
          <cell r="F491" t="str">
            <v>Iadea</v>
          </cell>
          <cell r="H491">
            <v>0</v>
          </cell>
          <cell r="I491" t="str">
            <v>Yes</v>
          </cell>
          <cell r="J491" t="str">
            <v>No</v>
          </cell>
          <cell r="K491" t="str">
            <v>Yes</v>
          </cell>
          <cell r="L491">
            <v>190</v>
          </cell>
          <cell r="M491">
            <v>223</v>
          </cell>
          <cell r="N491">
            <v>45656</v>
          </cell>
        </row>
        <row r="492">
          <cell r="A492" t="str">
            <v>4-625-010-00</v>
          </cell>
          <cell r="B492" t="str">
            <v>4-625-010-00</v>
          </cell>
          <cell r="C492" t="str">
            <v>Jupiter</v>
          </cell>
          <cell r="D492" t="str">
            <v>Jupiter Pana Pen - Active stylus Windows pen and touch</v>
          </cell>
          <cell r="E492" t="str">
            <v>Jupiter</v>
          </cell>
          <cell r="F492" t="str">
            <v>Jupiter</v>
          </cell>
          <cell r="H492">
            <v>39</v>
          </cell>
          <cell r="I492" t="str">
            <v>Yes</v>
          </cell>
          <cell r="J492" t="str">
            <v>No</v>
          </cell>
          <cell r="L492">
            <v>170</v>
          </cell>
          <cell r="M492">
            <v>199</v>
          </cell>
          <cell r="N492">
            <v>45595</v>
          </cell>
        </row>
        <row r="493">
          <cell r="A493" t="str">
            <v>Pana105T</v>
          </cell>
          <cell r="B493" t="str">
            <v>Pana105T</v>
          </cell>
          <cell r="C493" t="str">
            <v>Jupiter</v>
          </cell>
          <cell r="D493" t="str">
            <v xml:space="preserve">Jupiter Pana 105T -  105" widescreen LCD touchscreen; 21:9 aspect ratio; native 5K resolution (5120 x 2160); 4000:1 contrast ratio; 600 nit brightness; 178 degree viewing angle, 20 point simultaneous touch points.  3 year warranty. </v>
          </cell>
          <cell r="E493" t="str">
            <v>Jupiter</v>
          </cell>
          <cell r="F493" t="str">
            <v>Jupiter</v>
          </cell>
          <cell r="H493">
            <v>5</v>
          </cell>
          <cell r="I493" t="str">
            <v>Yes</v>
          </cell>
          <cell r="J493" t="str">
            <v>No</v>
          </cell>
          <cell r="L493">
            <v>9750</v>
          </cell>
          <cell r="M493">
            <v>12999</v>
          </cell>
          <cell r="N493">
            <v>45595</v>
          </cell>
        </row>
        <row r="494">
          <cell r="A494" t="str">
            <v>PANA105D</v>
          </cell>
          <cell r="B494" t="str">
            <v>PANA105D</v>
          </cell>
          <cell r="C494" t="str">
            <v>Jupiter</v>
          </cell>
          <cell r="D494" t="str">
            <v xml:space="preserve">Jupiter Pana 105D -  105" widescreen LCD (non-touch); 21:9 aspect ratio; native 5K resolution (5120 x 2160); 4000:1 contrast ratio; 600 nit brightness; 178 degree viewing angle.  3 year warranty </v>
          </cell>
          <cell r="E494" t="str">
            <v>Jupiter</v>
          </cell>
          <cell r="F494" t="str">
            <v>Jupiter</v>
          </cell>
          <cell r="H494">
            <v>2</v>
          </cell>
          <cell r="I494" t="str">
            <v>Yes</v>
          </cell>
          <cell r="J494" t="str">
            <v>No</v>
          </cell>
          <cell r="L494">
            <v>9000</v>
          </cell>
          <cell r="M494">
            <v>11999</v>
          </cell>
          <cell r="N494">
            <v>45595</v>
          </cell>
        </row>
        <row r="495">
          <cell r="A495" t="str">
            <v>Pana81D</v>
          </cell>
          <cell r="B495" t="str">
            <v>Pana 81D</v>
          </cell>
          <cell r="C495" t="str">
            <v>Jupiter</v>
          </cell>
          <cell r="D495" t="str">
            <v>Jupiter Pana 81D -  81" widescreen LCD (non-touch); 21:9 aspect ratio; native 5K resolution (5120 x 2160); 4000:1 contrast ratio; 600 nit brightness; 178 degree viewing angle.  3 year warranty</v>
          </cell>
          <cell r="E495" t="str">
            <v>Jupiter</v>
          </cell>
          <cell r="F495" t="str">
            <v>Jupiter</v>
          </cell>
          <cell r="H495">
            <v>0</v>
          </cell>
          <cell r="I495" t="str">
            <v>Yes</v>
          </cell>
          <cell r="J495" t="str">
            <v>No</v>
          </cell>
          <cell r="L495">
            <v>4500</v>
          </cell>
          <cell r="M495">
            <v>5999</v>
          </cell>
          <cell r="N495">
            <v>45595</v>
          </cell>
        </row>
        <row r="496">
          <cell r="A496" t="str">
            <v>3-630-013-00</v>
          </cell>
          <cell r="B496" t="str">
            <v>3-630-013-00</v>
          </cell>
          <cell r="C496" t="str">
            <v>Jupiter</v>
          </cell>
          <cell r="D496" t="str">
            <v>Jupiter Pana OPS Module - i7 - 11th generation Intel i7 processor OPS module</v>
          </cell>
          <cell r="E496" t="str">
            <v>Jupiter</v>
          </cell>
          <cell r="F496" t="str">
            <v>Jupiter</v>
          </cell>
          <cell r="H496">
            <v>1</v>
          </cell>
          <cell r="I496" t="str">
            <v>Yes</v>
          </cell>
          <cell r="J496" t="str">
            <v>No</v>
          </cell>
          <cell r="L496">
            <v>1190</v>
          </cell>
          <cell r="M496">
            <v>1399</v>
          </cell>
          <cell r="N496">
            <v>45595</v>
          </cell>
        </row>
        <row r="497">
          <cell r="A497" t="str">
            <v>Pana34</v>
          </cell>
          <cell r="B497" t="str">
            <v>Pana 34</v>
          </cell>
          <cell r="C497" t="str">
            <v>Jupiter</v>
          </cell>
          <cell r="D497" t="str">
            <v>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v>
          </cell>
          <cell r="E497" t="str">
            <v>Jupiter</v>
          </cell>
          <cell r="F497" t="str">
            <v>Jupiter</v>
          </cell>
          <cell r="H497">
            <v>1</v>
          </cell>
          <cell r="I497" t="str">
            <v>Yes</v>
          </cell>
          <cell r="J497" t="str">
            <v>No</v>
          </cell>
          <cell r="L497">
            <v>760</v>
          </cell>
          <cell r="M497">
            <v>950</v>
          </cell>
          <cell r="N497">
            <v>45595</v>
          </cell>
        </row>
        <row r="498">
          <cell r="A498" t="str">
            <v>Pana X 105</v>
          </cell>
          <cell r="B498" t="str">
            <v>Pana X 105</v>
          </cell>
          <cell r="C498" t="str">
            <v>Jupiter</v>
          </cell>
          <cell r="D498" t="str">
            <v>Jupiter Pana X  - 105" widescreen LCD (non-touch); 21:9 aspect ratio; native 5K resolution (5120 x 2160) ,120Hz refresh rate; 1,000,000:1 contrast ratio; 2200 nit brightness; 178 degree viewing angle,  3 year warranty</v>
          </cell>
          <cell r="E498" t="str">
            <v>Jupiter</v>
          </cell>
          <cell r="F498" t="str">
            <v>Jupiter</v>
          </cell>
          <cell r="H498">
            <v>0</v>
          </cell>
          <cell r="I498" t="str">
            <v>Yes</v>
          </cell>
          <cell r="J498" t="str">
            <v>No</v>
          </cell>
          <cell r="L498">
            <v>15000</v>
          </cell>
          <cell r="M498">
            <v>19999</v>
          </cell>
          <cell r="N498">
            <v>45595</v>
          </cell>
        </row>
        <row r="499">
          <cell r="A499" t="str">
            <v>Pana X 105 Touch</v>
          </cell>
          <cell r="B499" t="str">
            <v>Pana X 105 Touch</v>
          </cell>
          <cell r="C499" t="str">
            <v>Jupiter</v>
          </cell>
          <cell r="D499" t="str">
            <v>Jupiter Pana X Touch - 105" widescreen LCD touchscreen; 21:9 aspect ratio; native 5K resolution (5120 x 2160) ,120Hz refresh rate; 1,000,000:1 contrast ratio; 2200 nit brightness; 178 degree viewing angle, FlatFrog Gen6 In Glass touch with 20 point simultaneous touch points.  3 year warranty</v>
          </cell>
          <cell r="E499" t="str">
            <v>Jupiter</v>
          </cell>
          <cell r="F499" t="str">
            <v>Jupiter</v>
          </cell>
          <cell r="H499">
            <v>0</v>
          </cell>
          <cell r="I499" t="str">
            <v>Yes</v>
          </cell>
          <cell r="J499" t="str">
            <v>No</v>
          </cell>
          <cell r="L499">
            <v>16500</v>
          </cell>
          <cell r="M499">
            <v>21999</v>
          </cell>
          <cell r="N499">
            <v>45595</v>
          </cell>
        </row>
        <row r="500">
          <cell r="A500" t="str">
            <v>Pana X 81</v>
          </cell>
          <cell r="B500" t="str">
            <v>Pana X 81</v>
          </cell>
          <cell r="C500" t="str">
            <v>Jupiter</v>
          </cell>
          <cell r="D500" t="str">
            <v>Jupiter Pana X Touch - 81" widescreen LCD (non-touch); 21:9 aspect ratio; native 5K resolution (5120 x 2160) ,120Hz refresh rate; 1,000,000:1 contrast ratio; 2100 nit brightness; 178 degree viewing angle, Metal-mesh capacitive with 40  simultaneous touch points.  3 year warranty</v>
          </cell>
          <cell r="E500" t="str">
            <v>Jupiter</v>
          </cell>
          <cell r="F500" t="str">
            <v>Jupiter</v>
          </cell>
          <cell r="H500">
            <v>0</v>
          </cell>
          <cell r="I500" t="str">
            <v>Yes</v>
          </cell>
          <cell r="J500" t="str">
            <v>No</v>
          </cell>
          <cell r="L500">
            <v>7500</v>
          </cell>
          <cell r="M500">
            <v>9999</v>
          </cell>
          <cell r="N500">
            <v>45595</v>
          </cell>
        </row>
        <row r="501">
          <cell r="A501" t="str">
            <v>Pana X 81 Touch</v>
          </cell>
          <cell r="B501" t="str">
            <v>Pana X 81 Touch</v>
          </cell>
          <cell r="C501" t="str">
            <v>Jupiter</v>
          </cell>
          <cell r="D501" t="str">
            <v>Jupiter Pana X Touch - 81" widescreen LCD touchscreen; 21:9 aspect ratio; native 5K resolution (5120 x 2160) ,120Hz refresh rate; 1,000,000:1 contrast ratio; 1900 nit brightness; 178 degree viewing angle, Metal-mesh capacitive with 40  simultaneous touch points.  3 year warranty</v>
          </cell>
          <cell r="E501" t="str">
            <v>Jupiter</v>
          </cell>
          <cell r="F501" t="str">
            <v>Jupiter</v>
          </cell>
          <cell r="H501">
            <v>0</v>
          </cell>
          <cell r="I501" t="str">
            <v>Yes</v>
          </cell>
          <cell r="J501" t="str">
            <v>No</v>
          </cell>
          <cell r="L501">
            <v>9750</v>
          </cell>
          <cell r="M501">
            <v>12999</v>
          </cell>
          <cell r="N501">
            <v>45595</v>
          </cell>
        </row>
        <row r="502">
          <cell r="A502" t="str">
            <v>Pana81T</v>
          </cell>
          <cell r="B502" t="str">
            <v>Pana 81T</v>
          </cell>
          <cell r="C502" t="str">
            <v>Jupiter</v>
          </cell>
          <cell r="D502" t="str">
            <v xml:space="preserve">Jupiter Pana 81T -  81" widescreen LCD touchscreen; 21:9 aspect ratio; native 5K resolution (5120 x 2160); 4000:1 contrast ratio; 600 nit brightness; 178 degree viewing angle, 20 point simultaneous touch points.  3 year warranty. </v>
          </cell>
          <cell r="E502" t="str">
            <v>Jupiter</v>
          </cell>
          <cell r="F502" t="str">
            <v>Jupiter</v>
          </cell>
          <cell r="H502">
            <v>0</v>
          </cell>
          <cell r="I502" t="str">
            <v>Yes</v>
          </cell>
          <cell r="J502" t="str">
            <v>No</v>
          </cell>
          <cell r="L502">
            <v>5250</v>
          </cell>
          <cell r="M502">
            <v>6999</v>
          </cell>
          <cell r="N502">
            <v>45595</v>
          </cell>
        </row>
        <row r="503">
          <cell r="A503" t="str">
            <v>Pana-JPCMw</v>
          </cell>
          <cell r="B503" t="str">
            <v>Pana-JPCMw</v>
          </cell>
          <cell r="C503" t="str">
            <v>Jupiter</v>
          </cell>
          <cell r="D503" t="str">
            <v>Pana-JPCMw Computer Module: Intel i7 12700H desktop processor, 16GB SODIMM DDR4 dual-channel memory, 256GB NVME, TPM2.0, Discrete graphics, Nvidia RTX3050, 21:9 5K 120Hz Display Support. Win 10 Pro. Fits into Jupiter-unique slot on Pana X displays, touch or non-touch models.</v>
          </cell>
          <cell r="E503" t="str">
            <v>Jupiter</v>
          </cell>
          <cell r="F503" t="str">
            <v>Jupiter</v>
          </cell>
          <cell r="H503">
            <v>0</v>
          </cell>
          <cell r="I503" t="str">
            <v>Yes</v>
          </cell>
          <cell r="J503" t="str">
            <v>No</v>
          </cell>
          <cell r="L503">
            <v>2121</v>
          </cell>
          <cell r="M503">
            <v>2827.5</v>
          </cell>
          <cell r="N503">
            <v>45595</v>
          </cell>
        </row>
        <row r="504">
          <cell r="A504" t="str">
            <v>Zavus XP12-4K Kit</v>
          </cell>
          <cell r="B504" t="str">
            <v>Zavus XP12-4K Kit</v>
          </cell>
          <cell r="C504" t="str">
            <v>Jupiter</v>
          </cell>
          <cell r="D504" t="str">
            <v>Jupiter Zavus XP12-4K -  217" display; native 4K resolution; 1.2mm Pixel Pitch, 1,000,000:1 contrast ratio; 1000 nit brightness;  3840Hz Scan Rate, 170 degree viewing angle. 3 Year Warranty. Thin Profile Ideal for Surface Mount</v>
          </cell>
          <cell r="E504" t="str">
            <v>Jupiter</v>
          </cell>
          <cell r="F504" t="str">
            <v>Jupiter</v>
          </cell>
          <cell r="H504">
            <v>0</v>
          </cell>
          <cell r="I504" t="str">
            <v>Yes</v>
          </cell>
          <cell r="J504" t="str">
            <v>No</v>
          </cell>
          <cell r="L504">
            <v>178172</v>
          </cell>
          <cell r="M504">
            <v>212000</v>
          </cell>
          <cell r="N504">
            <v>45595</v>
          </cell>
        </row>
        <row r="505">
          <cell r="A505" t="str">
            <v>Zavus XP12-5K Kit</v>
          </cell>
          <cell r="B505" t="str">
            <v>Zavus XP12-5K Kit</v>
          </cell>
          <cell r="C505" t="str">
            <v>Jupiter</v>
          </cell>
          <cell r="D505" t="str">
            <v>Jupiter Zavus XP12-5K -  281" display; native 5K resolution; 1.2mm Pixel Pitch, 1,000,000:1 contrast ratio; 1000 nit brightness;  3840Hz Scan Rate, 170 degree viewing angle. 3 Year Warranty. Thin Profile Ideal for Surface Mount</v>
          </cell>
          <cell r="E505" t="str">
            <v>Jupiter</v>
          </cell>
          <cell r="F505" t="str">
            <v>Jupiter</v>
          </cell>
          <cell r="H505">
            <v>0</v>
          </cell>
          <cell r="I505" t="str">
            <v>Yes</v>
          </cell>
          <cell r="J505" t="str">
            <v>No</v>
          </cell>
          <cell r="L505">
            <v>231508</v>
          </cell>
          <cell r="M505">
            <v>275000</v>
          </cell>
          <cell r="N505">
            <v>45595</v>
          </cell>
        </row>
        <row r="506">
          <cell r="A506" t="str">
            <v>Zavus XP7-4K Kit</v>
          </cell>
          <cell r="B506" t="str">
            <v>Zavus XP7-4K Kit</v>
          </cell>
          <cell r="C506" t="str">
            <v>Jupiter</v>
          </cell>
          <cell r="D506" t="str">
            <v>Jupiter Zavus XP7-4K -  131" display; native 4K resolution; 0.7mm Pixel Pitch, 1,000,000:1 contrast ratio; 1000 nit brightness;  3840Hz Scan Rate, 170 degree viewing angle. 3 Year Warranty. Thin Profile Ideal for Surface Mount</v>
          </cell>
          <cell r="E506" t="str">
            <v>Jupiter</v>
          </cell>
          <cell r="F506" t="str">
            <v>Jupiter</v>
          </cell>
          <cell r="H506">
            <v>0</v>
          </cell>
          <cell r="I506" t="str">
            <v>Yes</v>
          </cell>
          <cell r="J506" t="str">
            <v>No</v>
          </cell>
          <cell r="L506">
            <v>205472</v>
          </cell>
          <cell r="M506">
            <v>244000</v>
          </cell>
          <cell r="N506">
            <v>45595</v>
          </cell>
        </row>
        <row r="507">
          <cell r="A507" t="str">
            <v>Zavus XP7-5K Kit</v>
          </cell>
          <cell r="B507" t="str">
            <v>Zavus XP7-5K Kit</v>
          </cell>
          <cell r="C507" t="str">
            <v>Jupiter</v>
          </cell>
          <cell r="D507" t="str">
            <v xml:space="preserve">Jupiter Zavus XP7-5K -  165" display; native 5K resolution; 0.7mm Pixel Pitch, 1,000,000:1 contrast ratio; 1000 nit brightness;  3840Hz Scan Rate, 170 degree viewing angle. 3 Year Warranty. Thin Profile Ideal for Surface Mount. </v>
          </cell>
          <cell r="E507" t="str">
            <v>Jupiter</v>
          </cell>
          <cell r="F507" t="str">
            <v>Jupiter</v>
          </cell>
          <cell r="H507">
            <v>0</v>
          </cell>
          <cell r="I507" t="str">
            <v>Yes</v>
          </cell>
          <cell r="J507" t="str">
            <v>No</v>
          </cell>
          <cell r="L507">
            <v>268098</v>
          </cell>
          <cell r="M507">
            <v>319000</v>
          </cell>
          <cell r="N507">
            <v>45595</v>
          </cell>
        </row>
        <row r="508">
          <cell r="A508" t="str">
            <v>Zavus XP9-4K Kit</v>
          </cell>
          <cell r="B508" t="str">
            <v>Zavus XP9-4K Kit</v>
          </cell>
          <cell r="C508" t="str">
            <v>Jupiter</v>
          </cell>
          <cell r="D508" t="str">
            <v>Jupiter Zavus XP9-4K -  163" display; native 4K resolution; 0.9mm Pixel Pitch, 1,000,000:1 contrast ratio; 1000 nit brightness;  3840Hz Scan Rate, 170 degree viewing angle. 3 Year Warranty. Thin Profile Ideal for Surface Mount</v>
          </cell>
          <cell r="E508" t="str">
            <v>Jupiter</v>
          </cell>
          <cell r="F508" t="str">
            <v>Jupiter</v>
          </cell>
          <cell r="H508">
            <v>0</v>
          </cell>
          <cell r="I508" t="str">
            <v>Yes</v>
          </cell>
          <cell r="J508" t="str">
            <v>No</v>
          </cell>
          <cell r="L508">
            <v>200041</v>
          </cell>
          <cell r="M508">
            <v>238000</v>
          </cell>
          <cell r="N508">
            <v>45595</v>
          </cell>
        </row>
        <row r="509">
          <cell r="A509" t="str">
            <v>Zavus XP9-5K Kit</v>
          </cell>
          <cell r="B509" t="str">
            <v>Zavus XP9-5K Kit</v>
          </cell>
          <cell r="C509" t="str">
            <v>Jupiter</v>
          </cell>
          <cell r="D509" t="str">
            <v>Jupiter Zavus XP9-5K -  205" display; native 5K resolution; 0.9mm Pixel Pitch, 1,000,000:1 contrast ratio; 1000 nit brightness;  3840Hz Scan Rate, 170 degree viewing angle. 3 Year Warranty. Thin Profile Ideal for Surface Mount</v>
          </cell>
          <cell r="E509" t="str">
            <v>Jupiter</v>
          </cell>
          <cell r="F509" t="str">
            <v>Jupiter</v>
          </cell>
          <cell r="H509">
            <v>0</v>
          </cell>
          <cell r="I509" t="str">
            <v>Yes</v>
          </cell>
          <cell r="J509" t="str">
            <v>No</v>
          </cell>
          <cell r="L509">
            <v>260858</v>
          </cell>
          <cell r="M509">
            <v>310000</v>
          </cell>
          <cell r="N509">
            <v>45595</v>
          </cell>
        </row>
        <row r="510">
          <cell r="A510" t="str">
            <v>MCAST-FULL-UPG1Y-1000</v>
          </cell>
          <cell r="B510" t="str">
            <v>MCAST-FULL-UPG1Y-1000</v>
          </cell>
          <cell r="C510" t="str">
            <v>Mago</v>
          </cell>
          <cell r="D510" t="str">
            <v>Mago Cast for 1000 concurrent sessions - 1 Year Maintenance &amp; upgrade</v>
          </cell>
          <cell r="E510" t="str">
            <v>Mago</v>
          </cell>
          <cell r="F510" t="str">
            <v>Mago</v>
          </cell>
          <cell r="H510">
            <v>9999</v>
          </cell>
          <cell r="I510" t="str">
            <v>Yes</v>
          </cell>
          <cell r="J510" t="str">
            <v>Yes</v>
          </cell>
          <cell r="K510" t="str">
            <v>Yes</v>
          </cell>
          <cell r="L510">
            <v>582</v>
          </cell>
          <cell r="M510">
            <v>900</v>
          </cell>
          <cell r="N510">
            <v>45312</v>
          </cell>
        </row>
        <row r="511">
          <cell r="A511" t="str">
            <v>MCAST-FULL-UPG1Y-200</v>
          </cell>
          <cell r="B511" t="str">
            <v>MCAST-FULL-UPG1Y-200</v>
          </cell>
          <cell r="C511" t="str">
            <v>Mago</v>
          </cell>
          <cell r="D511" t="str">
            <v>Mago Cast for 200 concurrent sessions - 1 Year Maintenance &amp; upgrade</v>
          </cell>
          <cell r="E511" t="str">
            <v>Mago</v>
          </cell>
          <cell r="F511" t="str">
            <v>Mago</v>
          </cell>
          <cell r="H511">
            <v>9999</v>
          </cell>
          <cell r="I511" t="str">
            <v>Yes</v>
          </cell>
          <cell r="J511" t="str">
            <v>Yes</v>
          </cell>
          <cell r="K511" t="str">
            <v>Yes</v>
          </cell>
          <cell r="L511">
            <v>194</v>
          </cell>
          <cell r="M511">
            <v>300</v>
          </cell>
          <cell r="N511">
            <v>45312</v>
          </cell>
        </row>
        <row r="512">
          <cell r="A512" t="str">
            <v>MCAST-FULL-UPG1Y-500</v>
          </cell>
          <cell r="B512" t="str">
            <v>MCAST-FULL-UPG1Y-500</v>
          </cell>
          <cell r="C512" t="str">
            <v>Mago</v>
          </cell>
          <cell r="D512" t="str">
            <v>Mago Cast for 500 concurrent sessions - 1 Year Maintenance &amp; upgrade</v>
          </cell>
          <cell r="E512" t="str">
            <v>Mago</v>
          </cell>
          <cell r="F512" t="str">
            <v>Mago</v>
          </cell>
          <cell r="H512">
            <v>9999</v>
          </cell>
          <cell r="I512" t="str">
            <v>Yes</v>
          </cell>
          <cell r="J512" t="str">
            <v>Yes</v>
          </cell>
          <cell r="K512" t="str">
            <v>Yes</v>
          </cell>
          <cell r="L512">
            <v>437</v>
          </cell>
          <cell r="M512">
            <v>675</v>
          </cell>
          <cell r="N512">
            <v>45312</v>
          </cell>
        </row>
        <row r="513">
          <cell r="A513" t="str">
            <v>MCAST-ONPREM1000</v>
          </cell>
          <cell r="B513" t="str">
            <v>MCAST-ONPREM1000</v>
          </cell>
          <cell r="C513" t="str">
            <v>Mago</v>
          </cell>
          <cell r="D513" t="str">
            <v>Mago Cast for 1000 concurrent sessions</v>
          </cell>
          <cell r="E513" t="str">
            <v>Mago</v>
          </cell>
          <cell r="F513" t="str">
            <v>Mago</v>
          </cell>
          <cell r="H513">
            <v>9999</v>
          </cell>
          <cell r="I513" t="str">
            <v>Yes</v>
          </cell>
          <cell r="J513" t="str">
            <v>Yes</v>
          </cell>
          <cell r="K513" t="str">
            <v>Yes</v>
          </cell>
          <cell r="L513">
            <v>2887</v>
          </cell>
          <cell r="M513">
            <v>4500</v>
          </cell>
          <cell r="N513">
            <v>45312</v>
          </cell>
        </row>
        <row r="514">
          <cell r="A514" t="str">
            <v>MCAST-ONPREM200</v>
          </cell>
          <cell r="B514" t="str">
            <v>MCAST-ONPREM200</v>
          </cell>
          <cell r="C514" t="str">
            <v>Mago</v>
          </cell>
          <cell r="D514" t="str">
            <v>Mago Cast for 200 concurrent sessions</v>
          </cell>
          <cell r="E514" t="str">
            <v>Mago</v>
          </cell>
          <cell r="F514" t="str">
            <v>Mago</v>
          </cell>
          <cell r="H514">
            <v>9999</v>
          </cell>
          <cell r="I514" t="str">
            <v>Yes</v>
          </cell>
          <cell r="J514" t="str">
            <v>Yes</v>
          </cell>
          <cell r="K514" t="str">
            <v>Yes</v>
          </cell>
          <cell r="L514">
            <v>964</v>
          </cell>
          <cell r="M514">
            <v>1500</v>
          </cell>
          <cell r="N514">
            <v>45312</v>
          </cell>
        </row>
        <row r="515">
          <cell r="A515" t="str">
            <v>MCAST-ONPREM500</v>
          </cell>
          <cell r="B515" t="str">
            <v>MCAST-ONPREM500</v>
          </cell>
          <cell r="C515" t="str">
            <v>Mago</v>
          </cell>
          <cell r="D515" t="str">
            <v>Mago Cast for 500 concurrent sessions</v>
          </cell>
          <cell r="E515" t="str">
            <v>Mago</v>
          </cell>
          <cell r="F515" t="str">
            <v>Mago</v>
          </cell>
          <cell r="H515">
            <v>9999</v>
          </cell>
          <cell r="I515" t="str">
            <v>Yes</v>
          </cell>
          <cell r="J515" t="str">
            <v>Yes</v>
          </cell>
          <cell r="K515" t="str">
            <v>Yes</v>
          </cell>
          <cell r="L515">
            <v>2170</v>
          </cell>
          <cell r="M515">
            <v>3375</v>
          </cell>
          <cell r="N515">
            <v>45312</v>
          </cell>
        </row>
        <row r="516">
          <cell r="A516" t="str">
            <v>MR-ESS-PERP</v>
          </cell>
          <cell r="B516" t="str">
            <v>MR-ESS-PERP</v>
          </cell>
          <cell r="C516" t="str">
            <v>Mago</v>
          </cell>
          <cell r="D516" t="str">
            <v>Mago Essential - Perpetual License including 1 Year M&amp;U</v>
          </cell>
          <cell r="E516" t="str">
            <v>Mago</v>
          </cell>
          <cell r="F516" t="str">
            <v>Mago</v>
          </cell>
          <cell r="H516">
            <v>9999</v>
          </cell>
          <cell r="I516" t="str">
            <v>Yes</v>
          </cell>
          <cell r="J516" t="str">
            <v>Yes</v>
          </cell>
          <cell r="K516" t="str">
            <v>Yes</v>
          </cell>
          <cell r="L516">
            <v>367</v>
          </cell>
          <cell r="M516">
            <v>500</v>
          </cell>
          <cell r="N516">
            <v>45312</v>
          </cell>
        </row>
        <row r="517">
          <cell r="A517" t="str">
            <v>MR-ESS-PERP-NFR</v>
          </cell>
          <cell r="B517" t="str">
            <v>MR-ESS-PERP-NFR</v>
          </cell>
          <cell r="C517" t="str">
            <v>Mago</v>
          </cell>
          <cell r="D517" t="str">
            <v>Mago Essential - NFR (Not For Resale)</v>
          </cell>
          <cell r="E517" t="str">
            <v>Mago</v>
          </cell>
          <cell r="F517" t="str">
            <v>Mago</v>
          </cell>
          <cell r="H517">
            <v>9999</v>
          </cell>
          <cell r="I517" t="str">
            <v>Yes</v>
          </cell>
          <cell r="J517" t="str">
            <v>Yes</v>
          </cell>
          <cell r="K517" t="str">
            <v>Yes</v>
          </cell>
          <cell r="L517">
            <v>270</v>
          </cell>
          <cell r="M517">
            <v>0</v>
          </cell>
          <cell r="N517">
            <v>45312</v>
          </cell>
        </row>
        <row r="518">
          <cell r="A518" t="str">
            <v>MR-ESS-UPG1Y</v>
          </cell>
          <cell r="B518" t="str">
            <v>MR-ESS-UPG1Y</v>
          </cell>
          <cell r="C518" t="str">
            <v>Mago</v>
          </cell>
          <cell r="D518" t="str">
            <v>Mago Essential - Maintenance &amp; Upgrade - 1 Year</v>
          </cell>
          <cell r="E518" t="str">
            <v>Mago</v>
          </cell>
          <cell r="F518" t="str">
            <v>Mago</v>
          </cell>
          <cell r="H518">
            <v>9999</v>
          </cell>
          <cell r="I518" t="str">
            <v>Yes</v>
          </cell>
          <cell r="J518" t="str">
            <v>Yes</v>
          </cell>
          <cell r="K518" t="str">
            <v>Yes</v>
          </cell>
          <cell r="L518">
            <v>76</v>
          </cell>
          <cell r="M518">
            <v>100</v>
          </cell>
          <cell r="N518">
            <v>45312</v>
          </cell>
        </row>
        <row r="519">
          <cell r="A519" t="str">
            <v>MR-ESS-UPG2Y</v>
          </cell>
          <cell r="B519" t="str">
            <v>MR-ESS-UPG2Y</v>
          </cell>
          <cell r="C519" t="str">
            <v>Mago</v>
          </cell>
          <cell r="D519" t="str">
            <v>Mago Essential - Maintenance &amp; Upgrade - 2 Years</v>
          </cell>
          <cell r="E519" t="str">
            <v>Mago</v>
          </cell>
          <cell r="F519" t="str">
            <v>Mago</v>
          </cell>
          <cell r="H519">
            <v>9999</v>
          </cell>
          <cell r="I519" t="str">
            <v>Yes</v>
          </cell>
          <cell r="J519" t="str">
            <v>Yes</v>
          </cell>
          <cell r="K519" t="str">
            <v>Yes</v>
          </cell>
          <cell r="L519">
            <v>210</v>
          </cell>
          <cell r="M519">
            <v>280</v>
          </cell>
          <cell r="N519">
            <v>45312</v>
          </cell>
        </row>
        <row r="520">
          <cell r="A520" t="str">
            <v>MR-ESS-UPG4Y</v>
          </cell>
          <cell r="B520" t="str">
            <v>MR-ESS-UPG4Y</v>
          </cell>
          <cell r="C520" t="str">
            <v>Mago</v>
          </cell>
          <cell r="D520" t="str">
            <v>Mago Essential - Maintenance &amp; Upgrade - 4 Years</v>
          </cell>
          <cell r="E520" t="str">
            <v>Mago</v>
          </cell>
          <cell r="F520" t="str">
            <v>Mago</v>
          </cell>
          <cell r="H520">
            <v>9999</v>
          </cell>
          <cell r="I520" t="str">
            <v>Yes</v>
          </cell>
          <cell r="J520" t="str">
            <v>Yes</v>
          </cell>
          <cell r="K520" t="str">
            <v>Yes</v>
          </cell>
          <cell r="L520">
            <v>297</v>
          </cell>
          <cell r="M520">
            <v>400</v>
          </cell>
          <cell r="N520">
            <v>45312</v>
          </cell>
        </row>
        <row r="521">
          <cell r="A521" t="str">
            <v>VAL-EDU-1YR-OWN200</v>
          </cell>
          <cell r="B521" t="str">
            <v>VAL-EDU-1YR-OWN200</v>
          </cell>
          <cell r="C521" t="str">
            <v>Mago</v>
          </cell>
          <cell r="D521" t="str">
            <v>Mago Collaboration Server for Edu - On-Prem Subs. - 1 Year - 200 Users</v>
          </cell>
          <cell r="E521" t="str">
            <v>Mago</v>
          </cell>
          <cell r="F521" t="str">
            <v>Mago</v>
          </cell>
          <cell r="H521">
            <v>9999</v>
          </cell>
          <cell r="I521" t="str">
            <v>Yes</v>
          </cell>
          <cell r="J521" t="str">
            <v>Yes</v>
          </cell>
          <cell r="K521" t="str">
            <v>Yes</v>
          </cell>
          <cell r="L521">
            <v>10253</v>
          </cell>
          <cell r="M521">
            <v>16000</v>
          </cell>
          <cell r="N521">
            <v>45312</v>
          </cell>
        </row>
        <row r="522">
          <cell r="A522" t="str">
            <v>VAL-EDU-1YR-OWN25</v>
          </cell>
          <cell r="B522" t="str">
            <v>VAL-EDU-1YR-OWN25</v>
          </cell>
          <cell r="C522" t="str">
            <v>Mago</v>
          </cell>
          <cell r="D522" t="str">
            <v>Mago Collaboration Server for Edu - On-Prem Subs. - 1 Year - 25 Users</v>
          </cell>
          <cell r="E522" t="str">
            <v>Mago</v>
          </cell>
          <cell r="F522" t="str">
            <v>Mago</v>
          </cell>
          <cell r="H522">
            <v>9999</v>
          </cell>
          <cell r="I522" t="str">
            <v>Yes</v>
          </cell>
          <cell r="J522" t="str">
            <v>Yes</v>
          </cell>
          <cell r="K522" t="str">
            <v>Yes</v>
          </cell>
          <cell r="L522">
            <v>1831</v>
          </cell>
          <cell r="M522">
            <v>2850</v>
          </cell>
          <cell r="N522">
            <v>45312</v>
          </cell>
        </row>
        <row r="523">
          <cell r="A523" t="str">
            <v>VAL-EDU-1YR-OWN50</v>
          </cell>
          <cell r="B523" t="str">
            <v>VAL-EDU-1YR-OWN50</v>
          </cell>
          <cell r="C523" t="str">
            <v>Mago</v>
          </cell>
          <cell r="D523" t="str">
            <v>Mago Collaboration Server for Edu - On-Prem Subs. - 1 Year - 50 Users</v>
          </cell>
          <cell r="E523" t="str">
            <v>Mago</v>
          </cell>
          <cell r="F523" t="str">
            <v>Mago</v>
          </cell>
          <cell r="H523">
            <v>9999</v>
          </cell>
          <cell r="I523" t="str">
            <v>Yes</v>
          </cell>
          <cell r="J523" t="str">
            <v>Yes</v>
          </cell>
          <cell r="K523" t="str">
            <v>Yes</v>
          </cell>
          <cell r="L523">
            <v>3204</v>
          </cell>
          <cell r="M523">
            <v>5000</v>
          </cell>
          <cell r="N523">
            <v>45312</v>
          </cell>
        </row>
        <row r="524">
          <cell r="A524" t="str">
            <v>VAL-EDU-1YR-OWN500</v>
          </cell>
          <cell r="B524" t="str">
            <v>VAL-EDU-1YR-OWN500</v>
          </cell>
          <cell r="C524" t="str">
            <v>Mago</v>
          </cell>
          <cell r="D524" t="str">
            <v>Mago Collaboration Server for Edu - On-Prem Subs. - 1 Year - 500 Users</v>
          </cell>
          <cell r="E524" t="str">
            <v>Mago</v>
          </cell>
          <cell r="F524" t="str">
            <v>Mago</v>
          </cell>
          <cell r="H524">
            <v>9999</v>
          </cell>
          <cell r="I524" t="str">
            <v>Yes</v>
          </cell>
          <cell r="J524" t="str">
            <v>Yes</v>
          </cell>
          <cell r="K524" t="str">
            <v>Yes</v>
          </cell>
          <cell r="L524">
            <v>19224</v>
          </cell>
          <cell r="M524">
            <v>30000</v>
          </cell>
          <cell r="N524">
            <v>45312</v>
          </cell>
        </row>
        <row r="525">
          <cell r="A525" t="str">
            <v>VAL-EDU-OWN200-UPG1Y</v>
          </cell>
          <cell r="B525" t="str">
            <v>VAL-EDU-OWN200-UPG1Y</v>
          </cell>
          <cell r="C525" t="str">
            <v>Mago</v>
          </cell>
          <cell r="D525" t="str">
            <v>Mago Collaboration Server for Edu - 1 Year Maint. &amp; upgrade - 200 Users</v>
          </cell>
          <cell r="E525" t="str">
            <v>Mago</v>
          </cell>
          <cell r="F525" t="str">
            <v>Mago</v>
          </cell>
          <cell r="H525">
            <v>9999</v>
          </cell>
          <cell r="I525" t="str">
            <v>Yes</v>
          </cell>
          <cell r="J525" t="str">
            <v>Yes</v>
          </cell>
          <cell r="K525" t="str">
            <v>Yes</v>
          </cell>
          <cell r="L525">
            <v>2052</v>
          </cell>
          <cell r="M525">
            <v>3200</v>
          </cell>
          <cell r="N525">
            <v>45312</v>
          </cell>
        </row>
        <row r="526">
          <cell r="A526" t="str">
            <v>VAL-EDU-OWN25-UPG1Y</v>
          </cell>
          <cell r="B526" t="str">
            <v>VAL-EDU-OWN25-UPG1Y</v>
          </cell>
          <cell r="C526" t="str">
            <v>Mago</v>
          </cell>
          <cell r="D526" t="str">
            <v>Mago Collaboration Server for Edu - 1 Year Maint. &amp; upgrade - 25 Users</v>
          </cell>
          <cell r="E526" t="str">
            <v>Mago</v>
          </cell>
          <cell r="F526" t="str">
            <v>Mago</v>
          </cell>
          <cell r="H526">
            <v>9999</v>
          </cell>
          <cell r="I526" t="str">
            <v>Yes</v>
          </cell>
          <cell r="J526" t="str">
            <v>Yes</v>
          </cell>
          <cell r="K526" t="str">
            <v>Yes</v>
          </cell>
          <cell r="L526">
            <v>367</v>
          </cell>
          <cell r="M526">
            <v>570</v>
          </cell>
          <cell r="N526">
            <v>45312</v>
          </cell>
        </row>
        <row r="527">
          <cell r="A527" t="str">
            <v>VAL-EDU-OWN500-UPG1Y</v>
          </cell>
          <cell r="B527" t="str">
            <v>VAL-EDU-OWN500-UPG1Y</v>
          </cell>
          <cell r="C527" t="str">
            <v>Mago</v>
          </cell>
          <cell r="D527" t="str">
            <v>Mago Collaboration Server for Edu - 1 Year Maint. &amp; upgrade - 500 Users</v>
          </cell>
          <cell r="E527" t="str">
            <v>Mago</v>
          </cell>
          <cell r="F527" t="str">
            <v>Mago</v>
          </cell>
          <cell r="H527">
            <v>9999</v>
          </cell>
          <cell r="I527" t="str">
            <v>Yes</v>
          </cell>
          <cell r="J527" t="str">
            <v>Yes</v>
          </cell>
          <cell r="K527" t="str">
            <v>Yes</v>
          </cell>
          <cell r="L527">
            <v>3845</v>
          </cell>
          <cell r="M527">
            <v>6000</v>
          </cell>
          <cell r="N527">
            <v>45312</v>
          </cell>
        </row>
        <row r="528">
          <cell r="A528" t="str">
            <v>VAL-EDU-OWN50-UPG1Y</v>
          </cell>
          <cell r="B528" t="str">
            <v>VAL-EDU-OWN50-UPG1Y</v>
          </cell>
          <cell r="C528" t="str">
            <v>Mago</v>
          </cell>
          <cell r="D528" t="str">
            <v>Mago Collaboration Server for Edu - 1 Year Maint. &amp; upgrade - 50 Users</v>
          </cell>
          <cell r="E528" t="str">
            <v>Mago</v>
          </cell>
          <cell r="F528" t="str">
            <v>Mago</v>
          </cell>
          <cell r="H528">
            <v>9999</v>
          </cell>
          <cell r="I528" t="str">
            <v>Yes</v>
          </cell>
          <cell r="J528" t="str">
            <v>Yes</v>
          </cell>
          <cell r="K528" t="str">
            <v>Yes</v>
          </cell>
          <cell r="L528">
            <v>641</v>
          </cell>
          <cell r="M528">
            <v>1000</v>
          </cell>
          <cell r="N528">
            <v>45312</v>
          </cell>
        </row>
        <row r="529">
          <cell r="A529" t="str">
            <v>VAL-ENT-1YR-ONPREM200</v>
          </cell>
          <cell r="B529" t="str">
            <v>VAL-ENT-1YR-ONPREM200</v>
          </cell>
          <cell r="C529" t="str">
            <v>Mago</v>
          </cell>
          <cell r="D529" t="str">
            <v>Mago Collaboration Server - On-Prem Subscription - 1 Year - 200 Users</v>
          </cell>
          <cell r="E529" t="str">
            <v>Mago</v>
          </cell>
          <cell r="F529" t="str">
            <v>Mago</v>
          </cell>
          <cell r="H529">
            <v>9999</v>
          </cell>
          <cell r="I529" t="str">
            <v>Yes</v>
          </cell>
          <cell r="J529" t="str">
            <v>Yes</v>
          </cell>
          <cell r="K529" t="str">
            <v>Yes</v>
          </cell>
          <cell r="L529">
            <v>10000</v>
          </cell>
          <cell r="M529">
            <v>15600</v>
          </cell>
          <cell r="N529">
            <v>45312</v>
          </cell>
        </row>
        <row r="530">
          <cell r="A530" t="str">
            <v>VAL-ENT-1YR-ONPREM25</v>
          </cell>
          <cell r="B530" t="str">
            <v>VAL-ENT-1YR-ONPREM25</v>
          </cell>
          <cell r="C530" t="str">
            <v>Mago</v>
          </cell>
          <cell r="D530" t="str">
            <v>Mago Collaboration Server - On-Prem Subscription - 1 Year - 25 Users</v>
          </cell>
          <cell r="E530" t="str">
            <v>Mago</v>
          </cell>
          <cell r="F530" t="str">
            <v>Mago</v>
          </cell>
          <cell r="H530">
            <v>9999</v>
          </cell>
          <cell r="I530" t="str">
            <v>Yes</v>
          </cell>
          <cell r="J530" t="str">
            <v>Yes</v>
          </cell>
          <cell r="K530" t="str">
            <v>Yes</v>
          </cell>
          <cell r="L530">
            <v>1605</v>
          </cell>
          <cell r="M530">
            <v>2500</v>
          </cell>
          <cell r="N530">
            <v>45312</v>
          </cell>
        </row>
        <row r="531">
          <cell r="A531" t="str">
            <v>VAL-ENT-1YR-ONPREM50</v>
          </cell>
          <cell r="B531" t="str">
            <v>VAL-ENT-1YR-ONPREM50</v>
          </cell>
          <cell r="C531" t="str">
            <v>Mago</v>
          </cell>
          <cell r="D531" t="str">
            <v>Mago Collaboration Server - On-Prem Subscription - 1 Year - 50 Users</v>
          </cell>
          <cell r="E531" t="str">
            <v>Mago</v>
          </cell>
          <cell r="F531" t="str">
            <v>Mago</v>
          </cell>
          <cell r="H531">
            <v>9999</v>
          </cell>
          <cell r="I531" t="str">
            <v>Yes</v>
          </cell>
          <cell r="J531" t="str">
            <v>Yes</v>
          </cell>
          <cell r="K531" t="str">
            <v>Yes</v>
          </cell>
          <cell r="L531">
            <v>2887</v>
          </cell>
          <cell r="M531">
            <v>4500</v>
          </cell>
          <cell r="N531">
            <v>45312</v>
          </cell>
        </row>
        <row r="532">
          <cell r="A532" t="str">
            <v>VAL-ENT-1YR-ONPREM500</v>
          </cell>
          <cell r="B532" t="str">
            <v>VAL-ENT-1YR-ONPREM500</v>
          </cell>
          <cell r="C532" t="str">
            <v>Mago</v>
          </cell>
          <cell r="D532" t="str">
            <v>Mago Collaboration Server - On-Prem Subscription - 1 Year - 500 Users</v>
          </cell>
          <cell r="E532" t="str">
            <v>Mago</v>
          </cell>
          <cell r="F532" t="str">
            <v>Mago</v>
          </cell>
          <cell r="H532">
            <v>9999</v>
          </cell>
          <cell r="I532" t="str">
            <v>Yes</v>
          </cell>
          <cell r="J532" t="str">
            <v>Yes</v>
          </cell>
          <cell r="K532" t="str">
            <v>Yes</v>
          </cell>
          <cell r="L532">
            <v>19224</v>
          </cell>
          <cell r="M532">
            <v>30000</v>
          </cell>
          <cell r="N532">
            <v>45312</v>
          </cell>
        </row>
        <row r="533">
          <cell r="A533" t="str">
            <v>VAL-ENT-1YR-PACK</v>
          </cell>
          <cell r="B533" t="str">
            <v>VAL-ENT-1YR-PACK</v>
          </cell>
          <cell r="C533" t="str">
            <v>Mago</v>
          </cell>
          <cell r="D533" t="str">
            <v>Mago Workspace app Pro Subscription - 1 Year - 1 User
HOSTED ON MAGO CLOUD (MS AZURE)</v>
          </cell>
          <cell r="E533" t="str">
            <v>Mago</v>
          </cell>
          <cell r="F533" t="str">
            <v>Mago</v>
          </cell>
          <cell r="H533">
            <v>9999</v>
          </cell>
          <cell r="I533" t="str">
            <v>Yes</v>
          </cell>
          <cell r="J533" t="str">
            <v>Yes</v>
          </cell>
          <cell r="K533" t="str">
            <v>Yes</v>
          </cell>
          <cell r="L533">
            <v>146</v>
          </cell>
          <cell r="M533">
            <v>225</v>
          </cell>
          <cell r="N533">
            <v>45312</v>
          </cell>
        </row>
        <row r="534">
          <cell r="A534" t="str">
            <v>VPOD-FULL-OEM-21-9</v>
          </cell>
          <cell r="B534" t="str">
            <v>VPOD-FULL-OEM-21-9</v>
          </cell>
          <cell r="C534" t="str">
            <v>Mago</v>
          </cell>
          <cell r="D534" t="str">
            <v>Mago Pro - Perpetual License 21:9 5K Resolution</v>
          </cell>
          <cell r="E534" t="str">
            <v>Mago</v>
          </cell>
          <cell r="F534" t="str">
            <v>Mago</v>
          </cell>
          <cell r="H534">
            <v>9999</v>
          </cell>
          <cell r="I534" t="str">
            <v>Yes</v>
          </cell>
          <cell r="J534" t="str">
            <v>Yes</v>
          </cell>
          <cell r="K534" t="str">
            <v>Yes</v>
          </cell>
          <cell r="L534">
            <v>1567</v>
          </cell>
          <cell r="M534">
            <v>2500</v>
          </cell>
          <cell r="N534">
            <v>45312</v>
          </cell>
        </row>
        <row r="535">
          <cell r="A535" t="str">
            <v>VPOD-FULL-OEM-21-9-UPG1Y</v>
          </cell>
          <cell r="B535" t="str">
            <v>VPOD-FULL-OEM-21-9-UPG1Y</v>
          </cell>
          <cell r="C535" t="str">
            <v>Mago</v>
          </cell>
          <cell r="D535" t="str">
            <v>Mago Pro 21:9  - Maintenance &amp; Upgrade  - 1 Year</v>
          </cell>
          <cell r="E535" t="str">
            <v>Mago</v>
          </cell>
          <cell r="F535" t="str">
            <v>Mago</v>
          </cell>
          <cell r="H535">
            <v>9999</v>
          </cell>
          <cell r="I535" t="str">
            <v>Yes</v>
          </cell>
          <cell r="J535" t="str">
            <v>Yes</v>
          </cell>
          <cell r="K535" t="str">
            <v>Yes</v>
          </cell>
          <cell r="L535">
            <v>318</v>
          </cell>
          <cell r="M535">
            <v>500</v>
          </cell>
          <cell r="N535">
            <v>45312</v>
          </cell>
        </row>
        <row r="536">
          <cell r="A536" t="str">
            <v>VPOD-FULL-PERP</v>
          </cell>
          <cell r="B536" t="str">
            <v>VPOD-FULL-PERP</v>
          </cell>
          <cell r="C536" t="str">
            <v>Mago</v>
          </cell>
          <cell r="D536" t="str">
            <v>Mago Pro - Perpetual License including 1 Year M&amp;U</v>
          </cell>
          <cell r="E536" t="str">
            <v>Mago</v>
          </cell>
          <cell r="F536" t="str">
            <v>Mago</v>
          </cell>
          <cell r="H536">
            <v>9999</v>
          </cell>
          <cell r="I536" t="str">
            <v>Yes</v>
          </cell>
          <cell r="J536" t="str">
            <v>Yes</v>
          </cell>
          <cell r="K536" t="str">
            <v>Yes</v>
          </cell>
          <cell r="L536">
            <v>754</v>
          </cell>
          <cell r="M536">
            <v>1200</v>
          </cell>
          <cell r="N536">
            <v>45312</v>
          </cell>
        </row>
        <row r="537">
          <cell r="A537" t="str">
            <v>VPOD-FULL-PERP-NFR</v>
          </cell>
          <cell r="B537" t="str">
            <v>VPOD-FULL-PERP-NFR</v>
          </cell>
          <cell r="C537" t="str">
            <v>Mago</v>
          </cell>
          <cell r="D537" t="str">
            <v>Mago Pro - NFR (Not For Resale)</v>
          </cell>
          <cell r="E537" t="str">
            <v>Mago</v>
          </cell>
          <cell r="F537" t="str">
            <v>Mago</v>
          </cell>
          <cell r="H537">
            <v>9999</v>
          </cell>
          <cell r="I537" t="str">
            <v>Yes</v>
          </cell>
          <cell r="J537" t="str">
            <v>Yes</v>
          </cell>
          <cell r="K537" t="str">
            <v>Yes</v>
          </cell>
          <cell r="L537">
            <v>447</v>
          </cell>
          <cell r="M537">
            <v>0</v>
          </cell>
          <cell r="N537">
            <v>45312</v>
          </cell>
        </row>
        <row r="538">
          <cell r="A538" t="str">
            <v>VPOD-FULL-UPG1Y</v>
          </cell>
          <cell r="B538" t="str">
            <v>VPOD-FULL-UPG1Y</v>
          </cell>
          <cell r="C538" t="str">
            <v>Mago</v>
          </cell>
          <cell r="D538" t="str">
            <v>Mago Pro - Maintenance &amp; Upgrade - 1 Year</v>
          </cell>
          <cell r="E538" t="str">
            <v>Mago</v>
          </cell>
          <cell r="F538" t="str">
            <v>Mago</v>
          </cell>
          <cell r="H538">
            <v>9999</v>
          </cell>
          <cell r="I538" t="str">
            <v>Yes</v>
          </cell>
          <cell r="J538" t="str">
            <v>Yes</v>
          </cell>
          <cell r="K538" t="str">
            <v>Yes</v>
          </cell>
          <cell r="L538">
            <v>157</v>
          </cell>
          <cell r="M538">
            <v>240</v>
          </cell>
          <cell r="N538">
            <v>45312</v>
          </cell>
        </row>
        <row r="539">
          <cell r="A539" t="str">
            <v>VPOD-FULL-UPG2Y</v>
          </cell>
          <cell r="B539" t="str">
            <v>VPOD-FULL-UPG2Y</v>
          </cell>
          <cell r="C539" t="str">
            <v>Mago</v>
          </cell>
          <cell r="D539" t="str">
            <v>Mago Pro - Maintenance &amp; Upgrade - 2 Years</v>
          </cell>
          <cell r="E539" t="str">
            <v>Mago</v>
          </cell>
          <cell r="F539" t="str">
            <v>Mago</v>
          </cell>
          <cell r="H539">
            <v>9999</v>
          </cell>
          <cell r="I539" t="str">
            <v>Yes</v>
          </cell>
          <cell r="J539" t="str">
            <v>Yes</v>
          </cell>
          <cell r="K539" t="str">
            <v>Yes</v>
          </cell>
          <cell r="L539">
            <v>243</v>
          </cell>
          <cell r="M539">
            <v>384</v>
          </cell>
          <cell r="N539">
            <v>45312</v>
          </cell>
        </row>
        <row r="540">
          <cell r="A540" t="str">
            <v>VPOD-FULL-UPG4Y</v>
          </cell>
          <cell r="B540" t="str">
            <v>VPOD-FULL-UPG4Y</v>
          </cell>
          <cell r="C540" t="str">
            <v>Mago</v>
          </cell>
          <cell r="D540" t="str">
            <v>Mago Pro - Maintenance &amp; Upgrade - 4 Years</v>
          </cell>
          <cell r="E540" t="str">
            <v>Mago</v>
          </cell>
          <cell r="F540" t="str">
            <v>Mago</v>
          </cell>
          <cell r="H540">
            <v>9999</v>
          </cell>
          <cell r="I540" t="str">
            <v>Yes</v>
          </cell>
          <cell r="J540" t="str">
            <v>Yes</v>
          </cell>
          <cell r="K540" t="str">
            <v>Yes</v>
          </cell>
          <cell r="L540">
            <v>367</v>
          </cell>
          <cell r="M540">
            <v>576</v>
          </cell>
          <cell r="N540">
            <v>45312</v>
          </cell>
        </row>
        <row r="541">
          <cell r="A541" t="str">
            <v>MH-BYOM-EXT</v>
          </cell>
          <cell r="B541" t="str">
            <v>MH-BYOM-EXT</v>
          </cell>
          <cell r="C541" t="str">
            <v>Mago</v>
          </cell>
          <cell r="D541" t="str">
            <v>Mago BYOM WiFi Extender</v>
          </cell>
          <cell r="E541" t="str">
            <v>Mago</v>
          </cell>
          <cell r="F541" t="str">
            <v>Mago</v>
          </cell>
          <cell r="H541">
            <v>0</v>
          </cell>
          <cell r="I541" t="str">
            <v>Yes</v>
          </cell>
          <cell r="J541" t="str">
            <v>No</v>
          </cell>
          <cell r="K541" t="str">
            <v>Yes</v>
          </cell>
          <cell r="L541">
            <v>142</v>
          </cell>
          <cell r="M541">
            <v>160</v>
          </cell>
          <cell r="N541">
            <v>45312</v>
          </cell>
        </row>
        <row r="542">
          <cell r="A542" t="str">
            <v>MH-CORE-IOT</v>
          </cell>
          <cell r="B542" t="str">
            <v>MH-CORE-IOT</v>
          </cell>
          <cell r="C542" t="str">
            <v>Mago</v>
          </cell>
          <cell r="D542" t="str">
            <v>Mago Core IoT Device</v>
          </cell>
          <cell r="E542" t="str">
            <v>Mago</v>
          </cell>
          <cell r="F542" t="str">
            <v>Mago</v>
          </cell>
          <cell r="H542">
            <v>0</v>
          </cell>
          <cell r="I542" t="str">
            <v>Yes</v>
          </cell>
          <cell r="J542" t="str">
            <v>No</v>
          </cell>
          <cell r="K542" t="str">
            <v>Yes</v>
          </cell>
          <cell r="L542">
            <v>252</v>
          </cell>
          <cell r="M542">
            <v>299</v>
          </cell>
          <cell r="N542">
            <v>45312</v>
          </cell>
        </row>
        <row r="543">
          <cell r="A543" t="str">
            <v>MH-CORE-PRO</v>
          </cell>
          <cell r="B543" t="str">
            <v>MH-CORE-PRO</v>
          </cell>
          <cell r="C543" t="str">
            <v>Mago</v>
          </cell>
          <cell r="D543" t="str">
            <v>Mago Core Pro Device</v>
          </cell>
          <cell r="E543" t="str">
            <v>Mago</v>
          </cell>
          <cell r="F543" t="str">
            <v>Mago</v>
          </cell>
          <cell r="H543">
            <v>0</v>
          </cell>
          <cell r="I543" t="str">
            <v>Yes</v>
          </cell>
          <cell r="J543" t="str">
            <v>No</v>
          </cell>
          <cell r="K543" t="str">
            <v>Yes</v>
          </cell>
          <cell r="L543">
            <v>731</v>
          </cell>
          <cell r="M543">
            <v>890</v>
          </cell>
          <cell r="N543">
            <v>45312</v>
          </cell>
        </row>
        <row r="544">
          <cell r="A544" t="str">
            <v>MH-CORE-ULTRA</v>
          </cell>
          <cell r="B544" t="str">
            <v>MH-CORE-ULTRA</v>
          </cell>
          <cell r="C544" t="str">
            <v>Mago</v>
          </cell>
          <cell r="D544" t="str">
            <v>Mago Core Ultra Device</v>
          </cell>
          <cell r="E544" t="str">
            <v>Mago</v>
          </cell>
          <cell r="F544" t="str">
            <v>Mago</v>
          </cell>
          <cell r="H544">
            <v>0</v>
          </cell>
          <cell r="I544" t="str">
            <v>Yes</v>
          </cell>
          <cell r="J544" t="str">
            <v>No</v>
          </cell>
          <cell r="K544" t="str">
            <v>Yes</v>
          </cell>
          <cell r="L544">
            <v>862</v>
          </cell>
          <cell r="M544">
            <v>990</v>
          </cell>
          <cell r="N544">
            <v>45312</v>
          </cell>
        </row>
        <row r="545">
          <cell r="A545" t="str">
            <v>LA120V07</v>
          </cell>
          <cell r="B545" t="str">
            <v>LA120V07</v>
          </cell>
          <cell r="C545" t="str">
            <v>MAXHUB</v>
          </cell>
          <cell r="D545" t="str">
            <v>MAXHUB All-in-one LED wall, three in one mainboard design, build-in Android 9.0 system, 4GB RAM, 32GB ROM. Screen Size 120", pixel Pitch 1.3, Resolution 1920 x 1080., built-in 2*30W speakers, support 2.0 channels. Brightness 100-550nit (adjustable), Contrast Rate 6500:1,refresh rate 1920-3840Hz.</v>
          </cell>
          <cell r="E545" t="str">
            <v>Maxhub</v>
          </cell>
          <cell r="F545" t="str">
            <v>MAXHUB</v>
          </cell>
          <cell r="H545">
            <v>0</v>
          </cell>
          <cell r="I545" t="str">
            <v>No</v>
          </cell>
          <cell r="J545" t="str">
            <v>No</v>
          </cell>
          <cell r="K545" t="str">
            <v>Yes</v>
          </cell>
          <cell r="L545">
            <v>0</v>
          </cell>
          <cell r="N545">
            <v>45636</v>
          </cell>
        </row>
        <row r="546">
          <cell r="A546" t="str">
            <v>LA132V11</v>
          </cell>
          <cell r="B546" t="str">
            <v>LA132V11</v>
          </cell>
          <cell r="C546" t="str">
            <v>MAXHUB</v>
          </cell>
          <cell r="D546" t="str">
            <v>MAXHUB 21:9 All-in-one LED wall, three in one mainboard design, build-in Android 9.0 system, 4GB RAM, 32GB ROM. Screen Size 132", pixel Pitch 1.27, Resolution 2400 x 1080, built-in 2*30W speakers, support 2.0 channels. Brightness 100-550nit (adjustable), Contrast Rate 6500:1,refresh rate 1920-3840Hz.</v>
          </cell>
          <cell r="E546" t="str">
            <v>Maxhub</v>
          </cell>
          <cell r="F546" t="str">
            <v>MAXHUB</v>
          </cell>
          <cell r="H546">
            <v>0</v>
          </cell>
          <cell r="I546" t="str">
            <v>No</v>
          </cell>
          <cell r="J546" t="str">
            <v>No</v>
          </cell>
          <cell r="K546" t="str">
            <v>Yes</v>
          </cell>
          <cell r="L546">
            <v>0</v>
          </cell>
          <cell r="M546">
            <v>35000</v>
          </cell>
          <cell r="N546">
            <v>45636</v>
          </cell>
        </row>
        <row r="547">
          <cell r="A547" t="str">
            <v>LA138V07</v>
          </cell>
          <cell r="B547" t="str">
            <v>LA138V07</v>
          </cell>
          <cell r="C547" t="str">
            <v>MAXHUB</v>
          </cell>
          <cell r="D547" t="str">
            <v xml:space="preserve">MAXHUB All-in-one LED wall, three in one mainboard design, build-in Android 9.0 system, 4GB RAM, 32GB ROM.  Screen Size 138", pixel Pitch 1.5, Resolution 1920 x 1080, built-in 2*30W speakers, support 2.0 channels. Brightness 100-550nit (adjustable), Contrast Rate 6500:1, refresh rate 1920-3840Hz. </v>
          </cell>
          <cell r="E547" t="str">
            <v>Maxhub</v>
          </cell>
          <cell r="F547" t="str">
            <v>MAXHUB</v>
          </cell>
          <cell r="H547">
            <v>0</v>
          </cell>
          <cell r="I547" t="str">
            <v>Yes</v>
          </cell>
          <cell r="J547" t="str">
            <v>No</v>
          </cell>
          <cell r="K547" t="str">
            <v>Yes</v>
          </cell>
          <cell r="L547">
            <v>0</v>
          </cell>
          <cell r="M547">
            <v>22000</v>
          </cell>
          <cell r="N547">
            <v>45636</v>
          </cell>
        </row>
        <row r="548">
          <cell r="A548" t="str">
            <v>LA150V07</v>
          </cell>
          <cell r="B548" t="str">
            <v>LA150V07</v>
          </cell>
          <cell r="C548" t="str">
            <v>MAXHUB</v>
          </cell>
          <cell r="D548" t="str">
            <v>MAXHUB All-in-one LED wall, three in one mainboard design, build-in Android 9.0 system, 4GB RAM, 32GB ROM.  Screen Size 150", pixel Pitch 1.7, Resolution 1920 x 1080. , built-in 2*30W speakers, support 2.0 channels. Brightness 100-550nit (adjustable), Contrast Rate 6500:1,refresh rate 1920-3840Hz.</v>
          </cell>
          <cell r="E548" t="str">
            <v>Maxhub</v>
          </cell>
          <cell r="F548" t="str">
            <v>MAXHUB</v>
          </cell>
          <cell r="H548">
            <v>0</v>
          </cell>
          <cell r="I548" t="str">
            <v>Yes</v>
          </cell>
          <cell r="J548" t="str">
            <v>No</v>
          </cell>
          <cell r="K548" t="str">
            <v>Yes</v>
          </cell>
          <cell r="L548">
            <v>0</v>
          </cell>
          <cell r="M548">
            <v>22500</v>
          </cell>
          <cell r="N548">
            <v>45636</v>
          </cell>
        </row>
        <row r="549">
          <cell r="A549" t="str">
            <v>LA165V07</v>
          </cell>
          <cell r="B549" t="str">
            <v>LA165V07</v>
          </cell>
          <cell r="C549" t="str">
            <v>MAXHUB</v>
          </cell>
          <cell r="D549" t="str">
            <v xml:space="preserve">MAXHUB All-in-one LED wall, three in one mainboard design, build-in Android 9.0 system, 4GB RAM, 32GB ROM. Screen Size 165", pixel Pitch 1.9, Resolution 1920 x 1080, built-in 2*30W speakers, support 2.0 channels. Brightness 100-550nit (adjustable), Contrast Rate 6500:1, refresh rate 1920-3840Hz. </v>
          </cell>
          <cell r="E549" t="str">
            <v>Maxhub</v>
          </cell>
          <cell r="F549" t="str">
            <v>MAXHUB</v>
          </cell>
          <cell r="H549">
            <v>0</v>
          </cell>
          <cell r="I549" t="str">
            <v>Yes</v>
          </cell>
          <cell r="J549" t="str">
            <v>No</v>
          </cell>
          <cell r="K549" t="str">
            <v>Yes</v>
          </cell>
          <cell r="L549">
            <v>0</v>
          </cell>
          <cell r="M549">
            <v>25000</v>
          </cell>
          <cell r="N549">
            <v>45636</v>
          </cell>
        </row>
        <row r="550">
          <cell r="A550" t="str">
            <v>LA180V07</v>
          </cell>
          <cell r="B550" t="str">
            <v>LA180V07</v>
          </cell>
          <cell r="C550" t="str">
            <v>MAXHUB</v>
          </cell>
          <cell r="D550" t="str">
            <v>MAXHUB All-in-one LED wall, three in one mainboard design, build-in Android 9.0 system, 4GB RAM, 32GB ROM. Screen Size 180", pixel Pitch 2.0, Resolution 1920 x 1080. , built-in 2*30W speakers, support 2.0 channels. Brightness 100-550nit (adjustable), Contrast Rate 6500:1,refresh rate 1920-3840Hz.</v>
          </cell>
          <cell r="E550" t="str">
            <v>Maxhub</v>
          </cell>
          <cell r="F550" t="str">
            <v>MAXHUB</v>
          </cell>
          <cell r="H550">
            <v>0</v>
          </cell>
          <cell r="I550" t="str">
            <v>Yes</v>
          </cell>
          <cell r="J550" t="str">
            <v>No</v>
          </cell>
          <cell r="K550" t="str">
            <v>Yes</v>
          </cell>
          <cell r="L550">
            <v>0</v>
          </cell>
          <cell r="M550">
            <v>25000</v>
          </cell>
          <cell r="N550">
            <v>45636</v>
          </cell>
        </row>
        <row r="551">
          <cell r="A551" t="str">
            <v>LA181V11</v>
          </cell>
          <cell r="B551" t="str">
            <v>LA181V11</v>
          </cell>
          <cell r="C551" t="str">
            <v>MAXHUB</v>
          </cell>
          <cell r="D551" t="str">
            <v>MAXHUB 21:9 All-in-one LED wall, three in one mainboard design, build-in Android 9.0 system, 4GB RAM, 32GB ROM. Screen Size 181", pixel Pitch 1.58, Resolution 2688 x 1080, built-in 2*30W speakers, support 2.0 channels. Brightness 100-550nit (adjustable), Contrast Rate 6500:1,refresh rate 1920-3840Hz.</v>
          </cell>
          <cell r="E551" t="str">
            <v>Maxhub</v>
          </cell>
          <cell r="F551" t="str">
            <v>MAXHUB</v>
          </cell>
          <cell r="H551">
            <v>0</v>
          </cell>
          <cell r="I551" t="str">
            <v>No</v>
          </cell>
          <cell r="J551" t="str">
            <v>No</v>
          </cell>
          <cell r="K551" t="str">
            <v>Yes</v>
          </cell>
          <cell r="L551">
            <v>0</v>
          </cell>
          <cell r="M551">
            <v>38000</v>
          </cell>
          <cell r="N551">
            <v>45636</v>
          </cell>
        </row>
        <row r="552">
          <cell r="A552" t="str">
            <v>LA209V11</v>
          </cell>
          <cell r="B552" t="str">
            <v>LA209V11</v>
          </cell>
          <cell r="C552" t="str">
            <v>MAXHUB</v>
          </cell>
          <cell r="D552" t="str">
            <v>MAXHUB 21:9 All-in-one LED wall, three in one mainboard design, build-in Android 9.0 system, 4GB RAM, 32GB ROM. Screen Size 209", pixel Pitch 1.9, Resolution 2560 x 1080, built-in 2*30W speakers, support 2.0 channels. Brightness 100-550nit (adjustable), Contrast Rate 6500:1,refresh rate 1920-3840Hz.</v>
          </cell>
          <cell r="E552" t="str">
            <v>Maxhub</v>
          </cell>
          <cell r="F552" t="str">
            <v>MAXHUB</v>
          </cell>
          <cell r="H552">
            <v>0</v>
          </cell>
          <cell r="I552" t="str">
            <v>No</v>
          </cell>
          <cell r="J552" t="str">
            <v>No</v>
          </cell>
          <cell r="K552" t="str">
            <v>Yes</v>
          </cell>
          <cell r="L552">
            <v>0</v>
          </cell>
          <cell r="M552">
            <v>40000</v>
          </cell>
          <cell r="N552">
            <v>45636</v>
          </cell>
        </row>
        <row r="553">
          <cell r="A553" t="str">
            <v>LA220V07</v>
          </cell>
          <cell r="B553" t="str">
            <v>LA220V07</v>
          </cell>
          <cell r="C553" t="str">
            <v>MAXHUB</v>
          </cell>
          <cell r="D553" t="str">
            <v>MAXHUB All-in-one LED wall, three in one mainboard design, build-in Android 9.0 system, 4GB RAM, 32GB ROM. Screen Size 220", pixel Pitch 2.5, Resolution 1920 x 1080, built-in 2*30W speakers, support 2.0 channels. Brightness 100-550nit (adjustable), Contrast Rate 6500:1,refresh rate 1920-3840Hz.</v>
          </cell>
          <cell r="E553" t="str">
            <v>Maxhub</v>
          </cell>
          <cell r="F553" t="str">
            <v>MAXHUB</v>
          </cell>
          <cell r="H553">
            <v>0</v>
          </cell>
          <cell r="I553" t="str">
            <v>Yes</v>
          </cell>
          <cell r="J553" t="str">
            <v>No</v>
          </cell>
          <cell r="K553" t="str">
            <v>Yes</v>
          </cell>
          <cell r="L553">
            <v>0</v>
          </cell>
          <cell r="M553">
            <v>32000</v>
          </cell>
          <cell r="N553">
            <v>45636</v>
          </cell>
        </row>
        <row r="554">
          <cell r="A554" t="str">
            <v>LA220V18</v>
          </cell>
          <cell r="B554" t="str">
            <v>LA220V18</v>
          </cell>
          <cell r="C554" t="str">
            <v>MAXHUB</v>
          </cell>
          <cell r="D554" t="str">
            <v>MAXHUB All-in-one LED wall, three in one mainboard design, build-in Android 9.0 system, 4GB RAM, 32GB ROM. Screen Size 220", pixel Pitch 1.2, Resolution 3840 x 2160(4K), built-in 2*30W speakers, support 2.0 channels. Brightness 100-550nit (adjustable), Contrast Rate 6500:1,refresh rate 1920-3840Hz.</v>
          </cell>
          <cell r="E554" t="str">
            <v>Maxhub</v>
          </cell>
          <cell r="F554" t="str">
            <v>MAXHUB</v>
          </cell>
          <cell r="H554">
            <v>0</v>
          </cell>
          <cell r="I554" t="str">
            <v>No</v>
          </cell>
          <cell r="J554" t="str">
            <v>No</v>
          </cell>
          <cell r="K554" t="str">
            <v>Yes</v>
          </cell>
          <cell r="L554">
            <v>0</v>
          </cell>
          <cell r="N554">
            <v>45636</v>
          </cell>
        </row>
        <row r="555">
          <cell r="A555" t="str">
            <v>MP-9103</v>
          </cell>
          <cell r="B555" t="str">
            <v>MP-9103</v>
          </cell>
          <cell r="C555" t="str">
            <v>Mersive</v>
          </cell>
          <cell r="D555" t="str">
            <v xml:space="preserve"> Mersive Pro 3 Year Plan with Gen4 Pod</v>
          </cell>
          <cell r="E555" t="str">
            <v>Mersive</v>
          </cell>
          <cell r="F555" t="str">
            <v>Mersive</v>
          </cell>
          <cell r="G555">
            <v>45882</v>
          </cell>
          <cell r="H555">
            <v>0</v>
          </cell>
          <cell r="I555" t="str">
            <v>Yes</v>
          </cell>
          <cell r="J555" t="str">
            <v>No</v>
          </cell>
          <cell r="L555">
            <v>1280</v>
          </cell>
          <cell r="M555">
            <v>1600</v>
          </cell>
          <cell r="N555">
            <v>45882</v>
          </cell>
        </row>
        <row r="556">
          <cell r="A556" t="str">
            <v>MP-9105</v>
          </cell>
          <cell r="B556" t="str">
            <v>MP-9105</v>
          </cell>
          <cell r="C556" t="str">
            <v>Mersive</v>
          </cell>
          <cell r="D556" t="str">
            <v>Mersive Pro 5 Year Plan with Gen4 Pod</v>
          </cell>
          <cell r="E556" t="str">
            <v>Mersive</v>
          </cell>
          <cell r="F556" t="str">
            <v>Mersive</v>
          </cell>
          <cell r="G556">
            <v>45882</v>
          </cell>
          <cell r="H556">
            <v>0</v>
          </cell>
          <cell r="I556" t="str">
            <v>Yes</v>
          </cell>
          <cell r="J556" t="str">
            <v>No</v>
          </cell>
          <cell r="L556">
            <v>1778</v>
          </cell>
          <cell r="M556">
            <v>2222</v>
          </cell>
          <cell r="N556">
            <v>45882</v>
          </cell>
        </row>
        <row r="557">
          <cell r="A557" t="str">
            <v>MP-9003</v>
          </cell>
          <cell r="B557" t="str">
            <v>MP-9003</v>
          </cell>
          <cell r="C557" t="str">
            <v>Mersive</v>
          </cell>
          <cell r="D557" t="str">
            <v>Mersive Essentials 3 Year Plan with Gen4 Mini</v>
          </cell>
          <cell r="E557" t="str">
            <v>Mersive</v>
          </cell>
          <cell r="F557" t="str">
            <v>Mersive</v>
          </cell>
          <cell r="G557">
            <v>45882</v>
          </cell>
          <cell r="H557">
            <v>0</v>
          </cell>
          <cell r="I557" t="str">
            <v>Yes</v>
          </cell>
          <cell r="J557" t="str">
            <v>No</v>
          </cell>
          <cell r="L557">
            <v>480</v>
          </cell>
          <cell r="M557">
            <v>600</v>
          </cell>
          <cell r="N557">
            <v>45882</v>
          </cell>
        </row>
        <row r="558">
          <cell r="A558" t="str">
            <v>MM-9005</v>
          </cell>
          <cell r="B558" t="str">
            <v>MM-9005</v>
          </cell>
          <cell r="C558" t="str">
            <v>Mersive</v>
          </cell>
          <cell r="D558" t="str">
            <v>Mersive Essentials 5 Year Plan with Gen4 Mini</v>
          </cell>
          <cell r="E558" t="str">
            <v>Mersive</v>
          </cell>
          <cell r="F558" t="str">
            <v>Mersive</v>
          </cell>
          <cell r="G558">
            <v>45882</v>
          </cell>
          <cell r="H558">
            <v>0</v>
          </cell>
          <cell r="I558" t="str">
            <v>Yes</v>
          </cell>
          <cell r="J558" t="str">
            <v>No</v>
          </cell>
          <cell r="L558">
            <v>712</v>
          </cell>
          <cell r="M558">
            <v>889</v>
          </cell>
          <cell r="N558">
            <v>45882</v>
          </cell>
        </row>
        <row r="559">
          <cell r="A559" t="str">
            <v>SP-8000-E1</v>
          </cell>
          <cell r="B559" t="str">
            <v>SP-8000-E1</v>
          </cell>
          <cell r="C559" t="str">
            <v>Mersive</v>
          </cell>
          <cell r="D559" t="str">
            <v>Solstice Pod Gen3 Unlimited Enterprise (1 Year Subscription)</v>
          </cell>
          <cell r="E559" t="str">
            <v>Mersive</v>
          </cell>
          <cell r="F559" t="str">
            <v>Mersive</v>
          </cell>
          <cell r="G559">
            <v>45882</v>
          </cell>
          <cell r="H559">
            <v>0</v>
          </cell>
          <cell r="I559" t="str">
            <v>Yes</v>
          </cell>
          <cell r="J559" t="str">
            <v>No</v>
          </cell>
          <cell r="L559">
            <v>919</v>
          </cell>
          <cell r="M559">
            <v>1148</v>
          </cell>
          <cell r="N559">
            <v>45882</v>
          </cell>
        </row>
        <row r="560">
          <cell r="A560" t="str">
            <v>SP-8000-E3</v>
          </cell>
          <cell r="B560" t="str">
            <v>SP-8000-E3</v>
          </cell>
          <cell r="C560" t="str">
            <v>Mersive</v>
          </cell>
          <cell r="D560" t="str">
            <v>Solstice Pod Gen3 Unlimited Enterprise (3 Year Subscription)</v>
          </cell>
          <cell r="E560" t="str">
            <v>Mersive</v>
          </cell>
          <cell r="F560" t="str">
            <v>Mersive</v>
          </cell>
          <cell r="G560">
            <v>45882</v>
          </cell>
          <cell r="H560">
            <v>0</v>
          </cell>
          <cell r="I560" t="str">
            <v>Yes</v>
          </cell>
          <cell r="J560" t="str">
            <v>No</v>
          </cell>
          <cell r="L560">
            <v>1168</v>
          </cell>
          <cell r="M560">
            <v>1459</v>
          </cell>
          <cell r="N560">
            <v>45882</v>
          </cell>
        </row>
        <row r="561">
          <cell r="A561" t="str">
            <v>SP-8000-E5</v>
          </cell>
          <cell r="B561" t="str">
            <v>SP-8000-E5</v>
          </cell>
          <cell r="C561" t="str">
            <v>Mersive</v>
          </cell>
          <cell r="D561" t="str">
            <v>Solstice Pod Gen3 Unlimited Enterprise (5 Year Subscription)</v>
          </cell>
          <cell r="E561" t="str">
            <v>Mersive</v>
          </cell>
          <cell r="F561" t="str">
            <v>Mersive</v>
          </cell>
          <cell r="G561">
            <v>45882</v>
          </cell>
          <cell r="H561">
            <v>0</v>
          </cell>
          <cell r="I561" t="str">
            <v>Yes</v>
          </cell>
          <cell r="J561" t="str">
            <v>No</v>
          </cell>
          <cell r="L561">
            <v>1350</v>
          </cell>
          <cell r="M561">
            <v>1687</v>
          </cell>
          <cell r="N561">
            <v>45882</v>
          </cell>
        </row>
        <row r="562">
          <cell r="A562" t="str">
            <v>SP-8100-E1</v>
          </cell>
          <cell r="B562" t="str">
            <v>SP-8100-E1</v>
          </cell>
          <cell r="C562" t="str">
            <v>Mersive</v>
          </cell>
          <cell r="D562" t="str">
            <v xml:space="preserve">Solstice Pod Gen3 SGE Enterprise (1 Year Subscription) </v>
          </cell>
          <cell r="E562" t="str">
            <v>Mersive</v>
          </cell>
          <cell r="F562" t="str">
            <v>Mersive</v>
          </cell>
          <cell r="G562">
            <v>45882</v>
          </cell>
          <cell r="H562">
            <v>0</v>
          </cell>
          <cell r="I562" t="str">
            <v>Yes</v>
          </cell>
          <cell r="J562" t="str">
            <v>No</v>
          </cell>
          <cell r="L562">
            <v>800</v>
          </cell>
          <cell r="M562">
            <v>1000</v>
          </cell>
          <cell r="N562">
            <v>45882</v>
          </cell>
        </row>
        <row r="563">
          <cell r="A563" t="str">
            <v>SP-8100-E3</v>
          </cell>
          <cell r="B563" t="str">
            <v>SP-8100-E3</v>
          </cell>
          <cell r="C563" t="str">
            <v>Mersive</v>
          </cell>
          <cell r="D563" t="str">
            <v xml:space="preserve">Solstice Pod Gen3 SGE Enterprise (3 Year Subscription) </v>
          </cell>
          <cell r="E563" t="str">
            <v>Mersive</v>
          </cell>
          <cell r="F563" t="str">
            <v>Mersive</v>
          </cell>
          <cell r="G563">
            <v>45882</v>
          </cell>
          <cell r="H563">
            <v>0</v>
          </cell>
          <cell r="I563" t="str">
            <v>Yes</v>
          </cell>
          <cell r="J563" t="str">
            <v>No</v>
          </cell>
          <cell r="L563">
            <v>1013</v>
          </cell>
          <cell r="M563">
            <v>1266</v>
          </cell>
          <cell r="N563">
            <v>45882</v>
          </cell>
        </row>
        <row r="564">
          <cell r="A564" t="str">
            <v>SP-8100-E5</v>
          </cell>
          <cell r="B564" t="str">
            <v>SP-8100-E5</v>
          </cell>
          <cell r="C564" t="str">
            <v>Mersive</v>
          </cell>
          <cell r="D564" t="str">
            <v xml:space="preserve">Solstice Pod Gen3 SGE Enterprise (5 Year Subscription) </v>
          </cell>
          <cell r="E564" t="str">
            <v>Mersive</v>
          </cell>
          <cell r="F564" t="str">
            <v>Mersive</v>
          </cell>
          <cell r="G564">
            <v>45882</v>
          </cell>
          <cell r="H564">
            <v>0</v>
          </cell>
          <cell r="I564" t="str">
            <v>Yes</v>
          </cell>
          <cell r="J564" t="str">
            <v>No</v>
          </cell>
          <cell r="L564">
            <v>1170</v>
          </cell>
          <cell r="M564">
            <v>1462</v>
          </cell>
          <cell r="N564">
            <v>45882</v>
          </cell>
        </row>
        <row r="565">
          <cell r="A565" t="str">
            <v>EDU-2300-Core</v>
          </cell>
          <cell r="B565" t="str">
            <v>EDU-2300-Core</v>
          </cell>
          <cell r="C565" t="str">
            <v>Mersive</v>
          </cell>
          <cell r="D565" t="str">
            <v>Core Unlimited Bundle for Education</v>
          </cell>
          <cell r="E565" t="str">
            <v>Mersive</v>
          </cell>
          <cell r="F565" t="str">
            <v>Mersive</v>
          </cell>
          <cell r="G565">
            <v>45882</v>
          </cell>
          <cell r="H565">
            <v>0</v>
          </cell>
          <cell r="I565" t="str">
            <v>Yes</v>
          </cell>
          <cell r="J565" t="str">
            <v>No</v>
          </cell>
          <cell r="L565">
            <v>1174</v>
          </cell>
          <cell r="M565">
            <v>1467</v>
          </cell>
          <cell r="N565">
            <v>45882</v>
          </cell>
        </row>
        <row r="566">
          <cell r="A566" t="str">
            <v>SP-8103</v>
          </cell>
          <cell r="B566" t="str">
            <v>SP-8103</v>
          </cell>
          <cell r="C566" t="str">
            <v>Mersive</v>
          </cell>
          <cell r="D566" t="str">
            <v>Power Supply for Solstice Pod Gen 3</v>
          </cell>
          <cell r="E566" t="str">
            <v>Mersive</v>
          </cell>
          <cell r="F566" t="str">
            <v>Mersive</v>
          </cell>
          <cell r="G566">
            <v>46062</v>
          </cell>
          <cell r="H566">
            <v>0</v>
          </cell>
          <cell r="I566" t="str">
            <v>Yes</v>
          </cell>
          <cell r="J566" t="str">
            <v>No</v>
          </cell>
          <cell r="L566">
            <v>14</v>
          </cell>
          <cell r="M566">
            <v>14</v>
          </cell>
        </row>
        <row r="567">
          <cell r="A567" t="str">
            <v>CAM230</v>
          </cell>
          <cell r="B567" t="str">
            <v>CAM230</v>
          </cell>
          <cell r="C567" t="str">
            <v>Inogeni</v>
          </cell>
          <cell r="D567" t="str">
            <v>Inogeni CAM230 Multi Camera Switcher</v>
          </cell>
          <cell r="E567" t="str">
            <v>Midwich</v>
          </cell>
          <cell r="F567" t="str">
            <v>Nureva</v>
          </cell>
          <cell r="H567">
            <v>0</v>
          </cell>
          <cell r="I567" t="str">
            <v>Yes</v>
          </cell>
          <cell r="J567" t="str">
            <v>No</v>
          </cell>
          <cell r="L567">
            <v>705</v>
          </cell>
          <cell r="M567">
            <v>875</v>
          </cell>
          <cell r="N567">
            <v>45595</v>
          </cell>
        </row>
        <row r="568">
          <cell r="A568" t="str">
            <v>AI-BOX1</v>
          </cell>
          <cell r="B568" t="str">
            <v>AI-BOX1</v>
          </cell>
          <cell r="C568" t="str">
            <v>Lumens</v>
          </cell>
          <cell r="D568" t="str">
            <v>Lumens CamConnect Pro</v>
          </cell>
          <cell r="E568" t="str">
            <v>Midwich</v>
          </cell>
          <cell r="F568" t="str">
            <v>Nureva</v>
          </cell>
          <cell r="H568">
            <v>0</v>
          </cell>
          <cell r="I568" t="str">
            <v>Yes</v>
          </cell>
          <cell r="J568" t="str">
            <v>No</v>
          </cell>
          <cell r="L568">
            <v>930</v>
          </cell>
          <cell r="M568">
            <v>1395</v>
          </cell>
          <cell r="N568">
            <v>45595</v>
          </cell>
        </row>
        <row r="569">
          <cell r="A569" t="str">
            <v>VC-A51PW</v>
          </cell>
          <cell r="B569" t="str">
            <v>VC-A51P</v>
          </cell>
          <cell r="C569" t="str">
            <v>Lumens</v>
          </cell>
          <cell r="D569" t="str">
            <v>Lumens VC-A51P High Definition PTZ Video Camera (White)</v>
          </cell>
          <cell r="E569" t="str">
            <v>Midwich</v>
          </cell>
          <cell r="F569" t="str">
            <v>Nureva</v>
          </cell>
          <cell r="H569">
            <v>0</v>
          </cell>
          <cell r="I569" t="str">
            <v>Yes</v>
          </cell>
          <cell r="J569" t="str">
            <v>No</v>
          </cell>
          <cell r="L569">
            <v>1320</v>
          </cell>
          <cell r="M569">
            <v>1710</v>
          </cell>
          <cell r="N569">
            <v>45595</v>
          </cell>
        </row>
        <row r="570">
          <cell r="A570" t="str">
            <v>VC-A51PB</v>
          </cell>
          <cell r="B570" t="str">
            <v>VC-A51P</v>
          </cell>
          <cell r="C570" t="str">
            <v>Lumens</v>
          </cell>
          <cell r="D570" t="str">
            <v>Lumens VC-A51P High Definition PTZ Video Camera (Black)</v>
          </cell>
          <cell r="E570" t="str">
            <v>Midwich</v>
          </cell>
          <cell r="F570" t="str">
            <v>Nureva</v>
          </cell>
          <cell r="H570">
            <v>0</v>
          </cell>
          <cell r="I570" t="str">
            <v>Yes</v>
          </cell>
          <cell r="J570" t="str">
            <v>No</v>
          </cell>
          <cell r="L570">
            <v>1320</v>
          </cell>
          <cell r="M570">
            <v>1710</v>
          </cell>
          <cell r="N570">
            <v>45595</v>
          </cell>
        </row>
        <row r="571">
          <cell r="A571" t="str">
            <v>VC-A61PW</v>
          </cell>
          <cell r="B571" t="str">
            <v>VC-A61P</v>
          </cell>
          <cell r="C571" t="str">
            <v>Lumens</v>
          </cell>
          <cell r="D571" t="str">
            <v>Lumens VC-A61P High Definition PTZ IP Camera (White)</v>
          </cell>
          <cell r="E571" t="str">
            <v>Midwich</v>
          </cell>
          <cell r="F571" t="str">
            <v>Nureva</v>
          </cell>
          <cell r="H571">
            <v>0</v>
          </cell>
          <cell r="I571" t="str">
            <v>Yes</v>
          </cell>
          <cell r="J571" t="str">
            <v>No</v>
          </cell>
          <cell r="L571">
            <v>1506</v>
          </cell>
          <cell r="M571">
            <v>1950</v>
          </cell>
          <cell r="N571">
            <v>45595</v>
          </cell>
        </row>
        <row r="572">
          <cell r="A572" t="str">
            <v>VC-A61PB</v>
          </cell>
          <cell r="B572" t="str">
            <v>VC-A61P</v>
          </cell>
          <cell r="C572" t="str">
            <v>Lumens</v>
          </cell>
          <cell r="D572" t="str">
            <v>Lumens VC-A61P High Definition PTZ IP Camera (Black)</v>
          </cell>
          <cell r="E572" t="str">
            <v>Midwich</v>
          </cell>
          <cell r="F572" t="str">
            <v>Nureva</v>
          </cell>
          <cell r="H572">
            <v>0</v>
          </cell>
          <cell r="I572" t="str">
            <v>Yes</v>
          </cell>
          <cell r="J572" t="str">
            <v>No</v>
          </cell>
          <cell r="L572">
            <v>1506</v>
          </cell>
          <cell r="M572">
            <v>1950</v>
          </cell>
          <cell r="N572">
            <v>45595</v>
          </cell>
        </row>
        <row r="573">
          <cell r="A573" t="str">
            <v>VC-A71PW</v>
          </cell>
          <cell r="B573" t="str">
            <v>VC-A71P</v>
          </cell>
          <cell r="C573" t="str">
            <v>Lumens</v>
          </cell>
          <cell r="D573" t="str">
            <v>Lumens VC-A71P High Definition PTZ Video Camera (White)</v>
          </cell>
          <cell r="E573" t="str">
            <v>Midwich</v>
          </cell>
          <cell r="F573" t="str">
            <v>Nureva</v>
          </cell>
          <cell r="H573">
            <v>0</v>
          </cell>
          <cell r="I573" t="str">
            <v>Yes</v>
          </cell>
          <cell r="J573" t="str">
            <v>No</v>
          </cell>
          <cell r="L573">
            <v>2413</v>
          </cell>
          <cell r="M573">
            <v>3150</v>
          </cell>
          <cell r="N573">
            <v>45595</v>
          </cell>
        </row>
        <row r="574">
          <cell r="A574" t="str">
            <v>VC-A71PB</v>
          </cell>
          <cell r="B574" t="str">
            <v>VC-A71P</v>
          </cell>
          <cell r="C574" t="str">
            <v>Lumens</v>
          </cell>
          <cell r="D574" t="str">
            <v>Lumens VC-A71P High Definition PTZ Video Camera (Black)</v>
          </cell>
          <cell r="E574" t="str">
            <v>Midwich</v>
          </cell>
          <cell r="F574" t="str">
            <v>Nureva</v>
          </cell>
          <cell r="H574">
            <v>0</v>
          </cell>
          <cell r="I574" t="str">
            <v>Yes</v>
          </cell>
          <cell r="J574" t="str">
            <v>No</v>
          </cell>
          <cell r="L574">
            <v>2413</v>
          </cell>
          <cell r="M574">
            <v>3150</v>
          </cell>
          <cell r="N574">
            <v>45595</v>
          </cell>
        </row>
        <row r="575">
          <cell r="A575" t="str">
            <v>VC-AC03W</v>
          </cell>
          <cell r="B575" t="str">
            <v>VC-AC03B</v>
          </cell>
          <cell r="C575" t="str">
            <v>Lumens</v>
          </cell>
          <cell r="D575" t="str">
            <v>Lumens VC-AC03 Wall Mount (White)</v>
          </cell>
          <cell r="E575" t="str">
            <v>Midwich</v>
          </cell>
          <cell r="F575" t="str">
            <v>Nureva</v>
          </cell>
          <cell r="H575">
            <v>0</v>
          </cell>
          <cell r="I575" t="str">
            <v>Yes</v>
          </cell>
          <cell r="J575" t="str">
            <v>No</v>
          </cell>
          <cell r="L575">
            <v>21</v>
          </cell>
          <cell r="M575">
            <v>36</v>
          </cell>
          <cell r="N575">
            <v>45595</v>
          </cell>
        </row>
        <row r="576">
          <cell r="A576" t="str">
            <v>VC-AC03B</v>
          </cell>
          <cell r="B576" t="str">
            <v>VC-AC03B</v>
          </cell>
          <cell r="C576" t="str">
            <v>Lumens</v>
          </cell>
          <cell r="D576" t="str">
            <v>Lumens VC-AC03 Wall Mount</v>
          </cell>
          <cell r="E576" t="str">
            <v>Midwich</v>
          </cell>
          <cell r="F576" t="str">
            <v>Nureva</v>
          </cell>
          <cell r="H576">
            <v>0</v>
          </cell>
          <cell r="I576" t="str">
            <v>Yes</v>
          </cell>
          <cell r="J576" t="str">
            <v>No</v>
          </cell>
          <cell r="L576">
            <v>21</v>
          </cell>
          <cell r="M576">
            <v>36</v>
          </cell>
          <cell r="N576">
            <v>45595</v>
          </cell>
        </row>
        <row r="577">
          <cell r="A577" t="str">
            <v>VC-B30UW</v>
          </cell>
          <cell r="B577" t="str">
            <v>VC-B30U</v>
          </cell>
          <cell r="C577" t="str">
            <v>Lumens</v>
          </cell>
          <cell r="D577" t="str">
            <v>Lumens VC-B30U High definition PTZ with USB (White)</v>
          </cell>
          <cell r="E577" t="str">
            <v>Midwich</v>
          </cell>
          <cell r="F577" t="str">
            <v>Nureva</v>
          </cell>
          <cell r="H577">
            <v>0</v>
          </cell>
          <cell r="I577" t="str">
            <v>Yes</v>
          </cell>
          <cell r="J577" t="str">
            <v>No</v>
          </cell>
          <cell r="L577">
            <v>719</v>
          </cell>
          <cell r="M577">
            <v>855</v>
          </cell>
          <cell r="N577">
            <v>45595</v>
          </cell>
        </row>
        <row r="578">
          <cell r="A578" t="str">
            <v>VC-B30UB</v>
          </cell>
          <cell r="B578" t="str">
            <v>VC-B30U</v>
          </cell>
          <cell r="C578" t="str">
            <v>Lumens</v>
          </cell>
          <cell r="D578" t="str">
            <v>Lumens VC-B30U High Definition PTZ with USB (Black)</v>
          </cell>
          <cell r="E578" t="str">
            <v>Midwich</v>
          </cell>
          <cell r="F578" t="str">
            <v>Nureva</v>
          </cell>
          <cell r="H578">
            <v>0</v>
          </cell>
          <cell r="I578" t="str">
            <v>Yes</v>
          </cell>
          <cell r="J578" t="str">
            <v>No</v>
          </cell>
          <cell r="L578">
            <v>719</v>
          </cell>
          <cell r="M578">
            <v>855</v>
          </cell>
          <cell r="N578">
            <v>45595</v>
          </cell>
        </row>
        <row r="579">
          <cell r="A579" t="str">
            <v>VC-R30W</v>
          </cell>
          <cell r="B579" t="str">
            <v>VC-R30</v>
          </cell>
          <cell r="C579" t="str">
            <v>Lumens</v>
          </cell>
          <cell r="D579" t="str">
            <v>Lumens VC-R30 1080P High Definition PTZ Camera (White)</v>
          </cell>
          <cell r="E579" t="str">
            <v>Midwich</v>
          </cell>
          <cell r="F579" t="str">
            <v>Nureva</v>
          </cell>
          <cell r="H579">
            <v>0</v>
          </cell>
          <cell r="I579" t="str">
            <v>Yes</v>
          </cell>
          <cell r="J579" t="str">
            <v>No</v>
          </cell>
          <cell r="L579">
            <v>928</v>
          </cell>
          <cell r="M579">
            <v>1250</v>
          </cell>
          <cell r="N579">
            <v>45595</v>
          </cell>
        </row>
        <row r="580">
          <cell r="A580" t="str">
            <v>VC-R30B</v>
          </cell>
          <cell r="B580" t="str">
            <v>VC-R30</v>
          </cell>
          <cell r="C580" t="str">
            <v>Lumens</v>
          </cell>
          <cell r="D580" t="str">
            <v>Lumens VC-R30 1080P High Definition PTZ Camera (Black)</v>
          </cell>
          <cell r="E580" t="str">
            <v>Midwich</v>
          </cell>
          <cell r="F580" t="str">
            <v>Nureva</v>
          </cell>
          <cell r="H580">
            <v>0</v>
          </cell>
          <cell r="I580" t="str">
            <v>Yes</v>
          </cell>
          <cell r="J580" t="str">
            <v>No</v>
          </cell>
          <cell r="L580">
            <v>928</v>
          </cell>
          <cell r="M580">
            <v>1250</v>
          </cell>
          <cell r="N580">
            <v>45595</v>
          </cell>
        </row>
        <row r="581">
          <cell r="A581" t="str">
            <v>VC-TR40W</v>
          </cell>
          <cell r="B581" t="str">
            <v>VC-TR40</v>
          </cell>
          <cell r="C581" t="str">
            <v>Lumens</v>
          </cell>
          <cell r="D581" t="str">
            <v>Lumens VC-TR40W AI PTZ Tracking Camera (White)</v>
          </cell>
          <cell r="E581" t="str">
            <v>Midwich</v>
          </cell>
          <cell r="F581" t="str">
            <v>Nureva</v>
          </cell>
          <cell r="H581">
            <v>0</v>
          </cell>
          <cell r="I581" t="str">
            <v>Yes</v>
          </cell>
          <cell r="J581" t="str">
            <v>No</v>
          </cell>
          <cell r="L581">
            <v>1114</v>
          </cell>
          <cell r="M581">
            <v>1450</v>
          </cell>
          <cell r="N581">
            <v>45595</v>
          </cell>
        </row>
        <row r="582">
          <cell r="A582" t="str">
            <v>VC-TR40B</v>
          </cell>
          <cell r="B582" t="str">
            <v>VC-TR40</v>
          </cell>
          <cell r="C582" t="str">
            <v>Lumens</v>
          </cell>
          <cell r="D582" t="str">
            <v>Lumens VC-TR40B AI PTZ Tracking Camera (Black)</v>
          </cell>
          <cell r="E582" t="str">
            <v>Midwich</v>
          </cell>
          <cell r="F582" t="str">
            <v>Nureva</v>
          </cell>
          <cell r="H582">
            <v>0</v>
          </cell>
          <cell r="I582" t="str">
            <v>Yes</v>
          </cell>
          <cell r="J582" t="str">
            <v>No</v>
          </cell>
          <cell r="L582">
            <v>1114</v>
          </cell>
          <cell r="M582">
            <v>1450</v>
          </cell>
          <cell r="N582">
            <v>45595</v>
          </cell>
        </row>
        <row r="583">
          <cell r="A583" t="str">
            <v>VC-TR60W</v>
          </cell>
          <cell r="B583" t="str">
            <v>VC-TR60</v>
          </cell>
          <cell r="C583" t="str">
            <v>Lumens</v>
          </cell>
          <cell r="D583" t="str">
            <v>Lumens 12x 4K 60fps, HFOV 81° AI Auto tracking PTZ Camera, HDMI, IP, 3G-SDI, USB (White)</v>
          </cell>
          <cell r="E583" t="str">
            <v>Midwich</v>
          </cell>
          <cell r="F583" t="str">
            <v>Nureva</v>
          </cell>
          <cell r="H583">
            <v>0</v>
          </cell>
          <cell r="I583" t="str">
            <v>Yes</v>
          </cell>
          <cell r="J583" t="str">
            <v>No</v>
          </cell>
          <cell r="L583">
            <v>1320</v>
          </cell>
          <cell r="M583">
            <v>1730</v>
          </cell>
          <cell r="N583">
            <v>45595</v>
          </cell>
        </row>
        <row r="584">
          <cell r="A584" t="str">
            <v>VC-TR60B</v>
          </cell>
          <cell r="B584" t="str">
            <v>VC-TR60</v>
          </cell>
          <cell r="C584" t="str">
            <v>Lumens</v>
          </cell>
          <cell r="D584" t="str">
            <v>Lumens 12x 4K 60fps, HFOV 81° AI Auto tracking PTZ Camera, HDMI, IP, 3G-SDI, USB (Black)</v>
          </cell>
          <cell r="E584" t="str">
            <v>Midwich</v>
          </cell>
          <cell r="F584" t="str">
            <v>Nureva</v>
          </cell>
          <cell r="H584">
            <v>0</v>
          </cell>
          <cell r="I584" t="str">
            <v>Yes</v>
          </cell>
          <cell r="J584" t="str">
            <v>No</v>
          </cell>
          <cell r="L584">
            <v>1320</v>
          </cell>
          <cell r="M584">
            <v>1730</v>
          </cell>
          <cell r="N584">
            <v>45595</v>
          </cell>
        </row>
        <row r="585">
          <cell r="A585" t="str">
            <v>VC-WM12W</v>
          </cell>
          <cell r="B585" t="str">
            <v>VC-WM12B</v>
          </cell>
          <cell r="C585" t="str">
            <v>Lumens</v>
          </cell>
          <cell r="D585" t="str">
            <v>Lumens VC-WM12W Wall Mount for Lumens PTZ Camera Series (White)</v>
          </cell>
          <cell r="E585" t="str">
            <v>Midwich</v>
          </cell>
          <cell r="F585" t="str">
            <v>Nureva</v>
          </cell>
          <cell r="H585">
            <v>0</v>
          </cell>
          <cell r="I585" t="str">
            <v>Yes</v>
          </cell>
          <cell r="J585" t="str">
            <v>No</v>
          </cell>
          <cell r="L585">
            <v>99</v>
          </cell>
          <cell r="M585">
            <v>170</v>
          </cell>
          <cell r="N585">
            <v>45595</v>
          </cell>
        </row>
        <row r="586">
          <cell r="A586" t="str">
            <v>VC-WM12B</v>
          </cell>
          <cell r="B586" t="str">
            <v>VC-WM12B</v>
          </cell>
          <cell r="C586" t="str">
            <v>Lumens</v>
          </cell>
          <cell r="D586" t="str">
            <v>Lumens VC-WM12B Wall Mount for Lumens PTZ Camera Series (Black)</v>
          </cell>
          <cell r="E586" t="str">
            <v>Midwich</v>
          </cell>
          <cell r="F586" t="str">
            <v>Nureva</v>
          </cell>
          <cell r="H586">
            <v>0</v>
          </cell>
          <cell r="I586" t="str">
            <v>Yes</v>
          </cell>
          <cell r="J586" t="str">
            <v>No</v>
          </cell>
          <cell r="L586">
            <v>99</v>
          </cell>
          <cell r="M586">
            <v>170</v>
          </cell>
          <cell r="N586">
            <v>45595</v>
          </cell>
        </row>
        <row r="587">
          <cell r="A587" t="str">
            <v>VC-WM14W</v>
          </cell>
          <cell r="B587" t="str">
            <v>VC-WM14B</v>
          </cell>
          <cell r="C587" t="str">
            <v>Lumens</v>
          </cell>
          <cell r="D587" t="str">
            <v>Lumens VC-WM14 Mount for VC-R30, VC-TR1 and Box Cameras (White)</v>
          </cell>
          <cell r="E587" t="str">
            <v>Midwich</v>
          </cell>
          <cell r="F587" t="str">
            <v>Nureva</v>
          </cell>
          <cell r="H587">
            <v>0</v>
          </cell>
          <cell r="I587" t="str">
            <v>Yes</v>
          </cell>
          <cell r="J587" t="str">
            <v>No</v>
          </cell>
          <cell r="L587">
            <v>94</v>
          </cell>
          <cell r="M587">
            <v>160</v>
          </cell>
          <cell r="N587">
            <v>45595</v>
          </cell>
        </row>
        <row r="588">
          <cell r="A588" t="str">
            <v>VC-WM14B</v>
          </cell>
          <cell r="B588" t="str">
            <v>VC-WM14B</v>
          </cell>
          <cell r="C588" t="str">
            <v>Lumens</v>
          </cell>
          <cell r="D588" t="str">
            <v>Lumens VC-WM14 Mount for VC-R30, VC-TR1 and Box Cameras (Black)</v>
          </cell>
          <cell r="E588" t="str">
            <v>Midwich</v>
          </cell>
          <cell r="F588" t="str">
            <v>Nureva</v>
          </cell>
          <cell r="H588">
            <v>0</v>
          </cell>
          <cell r="I588" t="str">
            <v>Yes</v>
          </cell>
          <cell r="J588" t="str">
            <v>No</v>
          </cell>
          <cell r="L588">
            <v>94</v>
          </cell>
          <cell r="M588">
            <v>160</v>
          </cell>
          <cell r="N588">
            <v>45595</v>
          </cell>
        </row>
        <row r="589">
          <cell r="A589" t="str">
            <v>Nialli-ADD-WS10</v>
          </cell>
          <cell r="B589" t="str">
            <v>Nialli-ADD-WS10</v>
          </cell>
          <cell r="C589" t="str">
            <v>Nialli</v>
          </cell>
          <cell r="D589" t="str">
            <v>Nialli Workspace annual subscription, 10 users,add on to Visual / Design Planner only (10 users)</v>
          </cell>
          <cell r="E589" t="str">
            <v>Nialli</v>
          </cell>
          <cell r="F589" t="str">
            <v>Nialli</v>
          </cell>
          <cell r="H589">
            <v>9999</v>
          </cell>
          <cell r="I589" t="str">
            <v>Yes</v>
          </cell>
          <cell r="J589" t="str">
            <v>Yes</v>
          </cell>
          <cell r="L589">
            <v>2156</v>
          </cell>
          <cell r="M589">
            <v>2799.9999999999995</v>
          </cell>
          <cell r="N589">
            <v>45595</v>
          </cell>
        </row>
        <row r="590">
          <cell r="A590" t="str">
            <v>Nialli-DP-10</v>
          </cell>
          <cell r="B590" t="str">
            <v>Nialli-DP-10</v>
          </cell>
          <cell r="C590" t="str">
            <v>Nialli</v>
          </cell>
          <cell r="D590" t="str">
            <v>Nialli Design Planner, 10 concurrent plans, annual subscription</v>
          </cell>
          <cell r="E590" t="str">
            <v>Nialli</v>
          </cell>
          <cell r="F590" t="str">
            <v>Nialli</v>
          </cell>
          <cell r="H590">
            <v>9999</v>
          </cell>
          <cell r="I590" t="str">
            <v>Yes</v>
          </cell>
          <cell r="J590" t="str">
            <v>Yes</v>
          </cell>
          <cell r="L590">
            <v>4004</v>
          </cell>
          <cell r="M590">
            <v>5199.9999999999991</v>
          </cell>
          <cell r="N590">
            <v>45595</v>
          </cell>
        </row>
        <row r="591">
          <cell r="A591" t="str">
            <v>Nialli-DP-20</v>
          </cell>
          <cell r="B591" t="str">
            <v>Nialli-DP-20</v>
          </cell>
          <cell r="C591" t="str">
            <v>Nialli</v>
          </cell>
          <cell r="D591" t="str">
            <v>Nialli Design Planner, 20 concurrent plans, annual subscription</v>
          </cell>
          <cell r="E591" t="str">
            <v>Nialli</v>
          </cell>
          <cell r="F591" t="str">
            <v>Nialli</v>
          </cell>
          <cell r="H591">
            <v>9999</v>
          </cell>
          <cell r="I591" t="str">
            <v>Yes</v>
          </cell>
          <cell r="J591" t="str">
            <v>Yes</v>
          </cell>
          <cell r="L591">
            <v>6545</v>
          </cell>
          <cell r="M591">
            <v>8500</v>
          </cell>
          <cell r="N591">
            <v>45595</v>
          </cell>
        </row>
        <row r="592">
          <cell r="A592" t="str">
            <v>Nialli-DP-30</v>
          </cell>
          <cell r="B592" t="str">
            <v>Nialli-DP-30</v>
          </cell>
          <cell r="C592" t="str">
            <v>Nialli</v>
          </cell>
          <cell r="D592" t="str">
            <v>Nialli Design Planner, 30 concurrent plans, annual subscription</v>
          </cell>
          <cell r="E592" t="str">
            <v>Nialli</v>
          </cell>
          <cell r="F592" t="str">
            <v>Nialli</v>
          </cell>
          <cell r="H592">
            <v>9999</v>
          </cell>
          <cell r="I592" t="str">
            <v>Yes</v>
          </cell>
          <cell r="J592" t="str">
            <v>Yes</v>
          </cell>
          <cell r="L592">
            <v>7700</v>
          </cell>
          <cell r="M592">
            <v>9999.9999999999982</v>
          </cell>
          <cell r="N592">
            <v>45595</v>
          </cell>
        </row>
        <row r="593">
          <cell r="A593" t="str">
            <v>Nialli-DP-5</v>
          </cell>
          <cell r="B593" t="str">
            <v>Nialli-DP-5</v>
          </cell>
          <cell r="C593" t="str">
            <v>Nialli</v>
          </cell>
          <cell r="D593" t="str">
            <v>Nialli Design Planner, 5 concurrent plans, annual subscription</v>
          </cell>
          <cell r="E593" t="str">
            <v>Nialli</v>
          </cell>
          <cell r="F593" t="str">
            <v>Nialli</v>
          </cell>
          <cell r="H593">
            <v>9999</v>
          </cell>
          <cell r="I593" t="str">
            <v>Yes</v>
          </cell>
          <cell r="J593" t="str">
            <v>Yes</v>
          </cell>
          <cell r="L593">
            <v>3080</v>
          </cell>
          <cell r="M593">
            <v>3999.9999999999995</v>
          </cell>
          <cell r="N593">
            <v>45595</v>
          </cell>
        </row>
        <row r="594">
          <cell r="A594" t="str">
            <v>Nialli-ONBOARDING</v>
          </cell>
          <cell r="B594" t="str">
            <v>Nialli-ONBOARDING</v>
          </cell>
          <cell r="C594" t="str">
            <v>Nialli</v>
          </cell>
          <cell r="D594" t="str">
            <v>Nialli Onboarding Service</v>
          </cell>
          <cell r="E594" t="str">
            <v>Nialli</v>
          </cell>
          <cell r="F594" t="str">
            <v>Nialli</v>
          </cell>
          <cell r="H594">
            <v>9999</v>
          </cell>
          <cell r="I594" t="str">
            <v>Yes</v>
          </cell>
          <cell r="J594" t="str">
            <v>Yes</v>
          </cell>
          <cell r="L594">
            <v>1200</v>
          </cell>
          <cell r="M594">
            <v>1499.9999999999998</v>
          </cell>
          <cell r="N594">
            <v>45595</v>
          </cell>
        </row>
        <row r="595">
          <cell r="A595" t="str">
            <v>Nialli-PowerBI</v>
          </cell>
          <cell r="B595" t="str">
            <v>Nialli-PowerBI</v>
          </cell>
          <cell r="C595" t="str">
            <v>Nialli</v>
          </cell>
          <cell r="D595" t="str">
            <v>Nialli PowerBI Dashboard</v>
          </cell>
          <cell r="E595" t="str">
            <v>Nialli</v>
          </cell>
          <cell r="F595" t="str">
            <v>Nialli</v>
          </cell>
          <cell r="H595">
            <v>9999</v>
          </cell>
          <cell r="I595" t="str">
            <v>Yes</v>
          </cell>
          <cell r="J595" t="str">
            <v>Yes</v>
          </cell>
          <cell r="L595">
            <v>400</v>
          </cell>
          <cell r="M595">
            <v>499.99999999999994</v>
          </cell>
          <cell r="N595">
            <v>45595</v>
          </cell>
        </row>
        <row r="596">
          <cell r="A596" t="str">
            <v>Nialli-VP-10</v>
          </cell>
          <cell r="B596" t="str">
            <v>Nialli-VP-10</v>
          </cell>
          <cell r="C596" t="str">
            <v>Nialli</v>
          </cell>
          <cell r="D596" t="str">
            <v>Nialli Visual Planner, 10 concurrent plans, annual subscription</v>
          </cell>
          <cell r="E596" t="str">
            <v>Nialli</v>
          </cell>
          <cell r="F596" t="str">
            <v>Nialli</v>
          </cell>
          <cell r="H596">
            <v>9999</v>
          </cell>
          <cell r="I596" t="str">
            <v>Yes</v>
          </cell>
          <cell r="J596" t="str">
            <v>Yes</v>
          </cell>
          <cell r="L596">
            <v>4004</v>
          </cell>
          <cell r="M596">
            <v>5199.9999999999991</v>
          </cell>
          <cell r="N596">
            <v>45595</v>
          </cell>
        </row>
        <row r="597">
          <cell r="A597" t="str">
            <v>Nialli-VP-20</v>
          </cell>
          <cell r="B597" t="str">
            <v>Nialli-VP-20</v>
          </cell>
          <cell r="C597" t="str">
            <v>Nialli</v>
          </cell>
          <cell r="D597" t="str">
            <v>Nialli Visual Planner, 20 concurrent plans, annual subscription</v>
          </cell>
          <cell r="E597" t="str">
            <v>Nialli</v>
          </cell>
          <cell r="F597" t="str">
            <v>Nialli</v>
          </cell>
          <cell r="H597">
            <v>9999</v>
          </cell>
          <cell r="I597" t="str">
            <v>Yes</v>
          </cell>
          <cell r="J597" t="str">
            <v>Yes</v>
          </cell>
          <cell r="L597">
            <v>6545</v>
          </cell>
          <cell r="M597">
            <v>8500</v>
          </cell>
          <cell r="N597">
            <v>45595</v>
          </cell>
        </row>
        <row r="598">
          <cell r="A598" t="str">
            <v>Nialli-VP-30</v>
          </cell>
          <cell r="B598" t="str">
            <v>Nialli-VP-30</v>
          </cell>
          <cell r="C598" t="str">
            <v>Nialli</v>
          </cell>
          <cell r="D598" t="str">
            <v>Nialli Visual Planner, 30 concurrent plans, annual subscription</v>
          </cell>
          <cell r="E598" t="str">
            <v>Nialli</v>
          </cell>
          <cell r="F598" t="str">
            <v>Nialli</v>
          </cell>
          <cell r="H598">
            <v>9999</v>
          </cell>
          <cell r="I598" t="str">
            <v>Yes</v>
          </cell>
          <cell r="J598" t="str">
            <v>Yes</v>
          </cell>
          <cell r="L598">
            <v>7700</v>
          </cell>
          <cell r="M598">
            <v>9999.9999999999982</v>
          </cell>
          <cell r="N598">
            <v>45595</v>
          </cell>
        </row>
        <row r="599">
          <cell r="A599" t="str">
            <v>Nialli-VP-5</v>
          </cell>
          <cell r="B599" t="str">
            <v>Nialli-VP-5</v>
          </cell>
          <cell r="C599" t="str">
            <v>Nialli</v>
          </cell>
          <cell r="D599" t="str">
            <v>Nialli Visual Planner, 5 concurrent plans, annual subscription</v>
          </cell>
          <cell r="E599" t="str">
            <v>Nialli</v>
          </cell>
          <cell r="F599" t="str">
            <v>Nialli</v>
          </cell>
          <cell r="H599">
            <v>9999</v>
          </cell>
          <cell r="I599" t="str">
            <v>Yes</v>
          </cell>
          <cell r="J599" t="str">
            <v>Yes</v>
          </cell>
          <cell r="L599">
            <v>3080</v>
          </cell>
          <cell r="M599">
            <v>3999.9999999999995</v>
          </cell>
          <cell r="N599">
            <v>45595</v>
          </cell>
        </row>
        <row r="600">
          <cell r="A600" t="str">
            <v>Nialli-WS-1</v>
          </cell>
          <cell r="B600" t="str">
            <v>Nialli-WS-1</v>
          </cell>
          <cell r="C600" t="str">
            <v>Nialli</v>
          </cell>
          <cell r="D600" t="str">
            <v>Nialli Workspace annual subscription, additional user, price per year</v>
          </cell>
          <cell r="E600" t="str">
            <v>Nialli</v>
          </cell>
          <cell r="F600" t="str">
            <v>Nialli</v>
          </cell>
          <cell r="H600">
            <v>9999</v>
          </cell>
          <cell r="I600" t="str">
            <v>Yes</v>
          </cell>
          <cell r="J600" t="str">
            <v>Yes</v>
          </cell>
          <cell r="L600">
            <v>139</v>
          </cell>
          <cell r="M600">
            <v>180</v>
          </cell>
          <cell r="N600">
            <v>45595</v>
          </cell>
        </row>
        <row r="601">
          <cell r="A601" t="str">
            <v>Nialli-WS-25</v>
          </cell>
          <cell r="B601" t="str">
            <v>Nialli-WS-25</v>
          </cell>
          <cell r="C601" t="str">
            <v>Nialli</v>
          </cell>
          <cell r="D601" t="str">
            <v>Nialli Workspace annual subscription, 25 users, price per year</v>
          </cell>
          <cell r="E601" t="str">
            <v>Nialli</v>
          </cell>
          <cell r="F601" t="str">
            <v>Nialli</v>
          </cell>
          <cell r="H601">
            <v>9999</v>
          </cell>
          <cell r="I601" t="str">
            <v>Yes</v>
          </cell>
          <cell r="J601" t="str">
            <v>Yes</v>
          </cell>
          <cell r="L601">
            <v>3850</v>
          </cell>
          <cell r="M601">
            <v>4999.9999999999991</v>
          </cell>
          <cell r="N601">
            <v>45595</v>
          </cell>
        </row>
        <row r="602">
          <cell r="A602" t="str">
            <v>CHORUS-1</v>
          </cell>
          <cell r="B602" t="str">
            <v>CHORUS-1</v>
          </cell>
          <cell r="C602" t="str">
            <v>NUITEQ</v>
          </cell>
          <cell r="D602" t="str">
            <v>NUITEQ Chorus 1 Year Licence</v>
          </cell>
          <cell r="E602" t="str">
            <v>NUITEQ</v>
          </cell>
          <cell r="F602" t="str">
            <v>NUITEQ</v>
          </cell>
          <cell r="G602">
            <v>45882</v>
          </cell>
          <cell r="H602">
            <v>9999</v>
          </cell>
          <cell r="I602" t="str">
            <v>Yes</v>
          </cell>
          <cell r="J602" t="str">
            <v>Yes</v>
          </cell>
          <cell r="L602">
            <v>169</v>
          </cell>
          <cell r="M602">
            <v>199</v>
          </cell>
          <cell r="N602">
            <v>45882</v>
          </cell>
        </row>
        <row r="603">
          <cell r="A603" t="str">
            <v>CHORUS-3</v>
          </cell>
          <cell r="B603" t="str">
            <v>CHORUS-3</v>
          </cell>
          <cell r="C603" t="str">
            <v>NUITEQ</v>
          </cell>
          <cell r="D603" t="str">
            <v>NUITEQ Chorus 3 Year Licence</v>
          </cell>
          <cell r="E603" t="str">
            <v>NUITEQ</v>
          </cell>
          <cell r="F603" t="str">
            <v>NUITEQ</v>
          </cell>
          <cell r="G603">
            <v>45882</v>
          </cell>
          <cell r="H603">
            <v>9999</v>
          </cell>
          <cell r="I603" t="str">
            <v>Yes</v>
          </cell>
          <cell r="J603" t="str">
            <v>Yes</v>
          </cell>
          <cell r="L603">
            <v>472</v>
          </cell>
          <cell r="M603">
            <v>525</v>
          </cell>
          <cell r="N603">
            <v>45882</v>
          </cell>
        </row>
        <row r="604">
          <cell r="A604" t="str">
            <v>CHORUS-5</v>
          </cell>
          <cell r="B604" t="str">
            <v>CHORUS-5</v>
          </cell>
          <cell r="C604" t="str">
            <v>NUITEQ</v>
          </cell>
          <cell r="D604" t="str">
            <v>NUITEQ Chorus 5 Year Licence</v>
          </cell>
          <cell r="E604" t="str">
            <v>NUITEQ</v>
          </cell>
          <cell r="F604" t="str">
            <v>NUITEQ</v>
          </cell>
          <cell r="G604">
            <v>45882</v>
          </cell>
          <cell r="H604">
            <v>9999</v>
          </cell>
          <cell r="I604" t="str">
            <v>Yes</v>
          </cell>
          <cell r="J604" t="str">
            <v>Yes</v>
          </cell>
          <cell r="L604">
            <v>751</v>
          </cell>
          <cell r="M604">
            <v>835</v>
          </cell>
          <cell r="N604">
            <v>45882</v>
          </cell>
        </row>
        <row r="605">
          <cell r="A605" t="str">
            <v>CTI-NEXT-TDED-S10</v>
          </cell>
          <cell r="B605" t="str">
            <v>CTI-NEXT-TDED-S10</v>
          </cell>
          <cell r="C605" t="str">
            <v>NUITEQ</v>
          </cell>
          <cell r="D605" t="str">
            <v>NUITEQ NEXT Hub</v>
          </cell>
          <cell r="E605" t="str">
            <v>NUITEQ</v>
          </cell>
          <cell r="F605" t="str">
            <v>NUITEQ</v>
          </cell>
          <cell r="G605">
            <v>45882</v>
          </cell>
          <cell r="H605">
            <v>16</v>
          </cell>
          <cell r="I605" t="str">
            <v>Yes</v>
          </cell>
          <cell r="J605" t="str">
            <v>No</v>
          </cell>
          <cell r="L605">
            <v>850</v>
          </cell>
          <cell r="M605">
            <v>1099</v>
          </cell>
          <cell r="N605">
            <v>45882</v>
          </cell>
        </row>
        <row r="606">
          <cell r="A606" t="str">
            <v>CTI-NEXT-MIC2-245G</v>
          </cell>
          <cell r="B606" t="str">
            <v>CTI-NEXT-MIC2-245G</v>
          </cell>
          <cell r="C606" t="str">
            <v>NUITEQ</v>
          </cell>
          <cell r="D606" t="str">
            <v>NUITEQ NEXT 3 in 1 Mic</v>
          </cell>
          <cell r="E606" t="str">
            <v>NUITEQ</v>
          </cell>
          <cell r="F606" t="str">
            <v>NUITEQ</v>
          </cell>
          <cell r="G606">
            <v>45882</v>
          </cell>
          <cell r="H606">
            <v>0</v>
          </cell>
          <cell r="I606" t="str">
            <v>Yes</v>
          </cell>
          <cell r="J606" t="str">
            <v>No</v>
          </cell>
          <cell r="L606">
            <v>399</v>
          </cell>
          <cell r="M606">
            <v>549</v>
          </cell>
          <cell r="N606">
            <v>45882</v>
          </cell>
        </row>
        <row r="607">
          <cell r="A607" t="str">
            <v>NP-2Y</v>
          </cell>
          <cell r="B607" t="str">
            <v>NP-2Y</v>
          </cell>
          <cell r="C607" t="str">
            <v>Nureva</v>
          </cell>
          <cell r="D607" t="str">
            <v>Nureva Pro 2 year term.  Upgrade to standard warranty to extended hours technical support, advance replacements, extended warranty, enhanced Nureva Console features. Can be added to already purchased HDL units up to 90 days after they are purchased.</v>
          </cell>
          <cell r="E607" t="str">
            <v>Nureva</v>
          </cell>
          <cell r="F607" t="str">
            <v>Nureva</v>
          </cell>
          <cell r="H607">
            <v>9999</v>
          </cell>
          <cell r="I607" t="str">
            <v>No</v>
          </cell>
          <cell r="J607" t="str">
            <v>Yes</v>
          </cell>
          <cell r="K607" t="str">
            <v>Yes</v>
          </cell>
          <cell r="L607">
            <v>0</v>
          </cell>
          <cell r="N607">
            <v>45677</v>
          </cell>
        </row>
        <row r="608">
          <cell r="A608" t="str">
            <v>NP-3Y</v>
          </cell>
          <cell r="B608" t="str">
            <v>NP-3Y</v>
          </cell>
          <cell r="C608" t="str">
            <v>Nureva</v>
          </cell>
          <cell r="D608" t="str">
            <v>Nureva Pro 3 year term.  Upgrade to standard warranty to extended hours technical support, advance replacements, extended warranty, enhanced Nureva Console features.  Can be added to already purchased HDL units up to 90 days after they are purchased.</v>
          </cell>
          <cell r="E608" t="str">
            <v>Nureva</v>
          </cell>
          <cell r="F608" t="str">
            <v>Nureva</v>
          </cell>
          <cell r="H608">
            <v>9999</v>
          </cell>
          <cell r="I608" t="str">
            <v>No</v>
          </cell>
          <cell r="J608" t="str">
            <v>Yes</v>
          </cell>
          <cell r="K608" t="str">
            <v>Yes</v>
          </cell>
          <cell r="L608">
            <v>0</v>
          </cell>
          <cell r="N608">
            <v>45677</v>
          </cell>
        </row>
        <row r="609">
          <cell r="A609" t="str">
            <v>PRO-1YR-HDL200</v>
          </cell>
          <cell r="B609" t="str">
            <v>PRO-1YR-HDL200</v>
          </cell>
          <cell r="C609" t="str">
            <v>Nureva</v>
          </cell>
          <cell r="D609" t="str">
            <v>Nureva Pro 1 year term for HDL200.</v>
          </cell>
          <cell r="E609" t="str">
            <v>Nureva</v>
          </cell>
          <cell r="F609" t="str">
            <v>Nureva</v>
          </cell>
          <cell r="G609">
            <v>45602</v>
          </cell>
          <cell r="H609">
            <v>9999</v>
          </cell>
          <cell r="I609" t="str">
            <v>Yes</v>
          </cell>
          <cell r="J609" t="str">
            <v>Yes</v>
          </cell>
          <cell r="L609">
            <v>92</v>
          </cell>
          <cell r="M609">
            <v>108</v>
          </cell>
          <cell r="N609">
            <v>45677</v>
          </cell>
        </row>
        <row r="610">
          <cell r="A610" t="str">
            <v>PRO-1YR-HDL300</v>
          </cell>
          <cell r="B610" t="str">
            <v>PRO-1YR-HDL300</v>
          </cell>
          <cell r="C610" t="str">
            <v>Nureva</v>
          </cell>
          <cell r="D610" t="str">
            <v>Nureva Pro 1 year term for HDL300.</v>
          </cell>
          <cell r="E610" t="str">
            <v>Nureva</v>
          </cell>
          <cell r="F610" t="str">
            <v>Nureva</v>
          </cell>
          <cell r="G610">
            <v>45602</v>
          </cell>
          <cell r="H610">
            <v>9999</v>
          </cell>
          <cell r="I610" t="str">
            <v>Yes</v>
          </cell>
          <cell r="J610" t="str">
            <v>Yes</v>
          </cell>
          <cell r="L610">
            <v>241</v>
          </cell>
          <cell r="M610">
            <v>283</v>
          </cell>
          <cell r="N610">
            <v>45677</v>
          </cell>
        </row>
        <row r="611">
          <cell r="A611" t="str">
            <v>PRO-1YR-HDL310</v>
          </cell>
          <cell r="B611" t="str">
            <v>PRO-1YR-HDL310</v>
          </cell>
          <cell r="C611" t="str">
            <v>Nureva</v>
          </cell>
          <cell r="D611" t="str">
            <v>Nureva Pro 1 year term for HDL310.</v>
          </cell>
          <cell r="E611" t="str">
            <v>Nureva</v>
          </cell>
          <cell r="F611" t="str">
            <v>Nureva</v>
          </cell>
          <cell r="G611">
            <v>45602</v>
          </cell>
          <cell r="H611">
            <v>9999</v>
          </cell>
          <cell r="I611" t="str">
            <v>Yes</v>
          </cell>
          <cell r="J611" t="str">
            <v>Yes</v>
          </cell>
          <cell r="L611">
            <v>248</v>
          </cell>
          <cell r="M611">
            <v>291</v>
          </cell>
          <cell r="N611">
            <v>45677</v>
          </cell>
        </row>
        <row r="612">
          <cell r="A612" t="str">
            <v>PRO-1YR-HDL410</v>
          </cell>
          <cell r="B612" t="str">
            <v>PRO-1YR-HDL410</v>
          </cell>
          <cell r="C612" t="str">
            <v>Nureva</v>
          </cell>
          <cell r="D612" t="str">
            <v>Nureva Pro 1 year term for HDL410.</v>
          </cell>
          <cell r="E612" t="str">
            <v>Nureva</v>
          </cell>
          <cell r="F612" t="str">
            <v>Nureva</v>
          </cell>
          <cell r="G612">
            <v>45602</v>
          </cell>
          <cell r="H612">
            <v>9999</v>
          </cell>
          <cell r="I612" t="str">
            <v>Yes</v>
          </cell>
          <cell r="J612" t="str">
            <v>Yes</v>
          </cell>
          <cell r="L612">
            <v>346</v>
          </cell>
          <cell r="M612">
            <v>407</v>
          </cell>
          <cell r="N612">
            <v>45677</v>
          </cell>
        </row>
        <row r="613">
          <cell r="A613" t="str">
            <v>PRO-2YR-HDL200</v>
          </cell>
          <cell r="B613" t="str">
            <v>PRO-2YR-HDL200</v>
          </cell>
          <cell r="C613" t="str">
            <v>Nureva</v>
          </cell>
          <cell r="D613" t="str">
            <v>Nureva Pro 2 year term for HDL200.</v>
          </cell>
          <cell r="E613" t="str">
            <v>Nureva</v>
          </cell>
          <cell r="F613" t="str">
            <v>Nureva</v>
          </cell>
          <cell r="G613">
            <v>45602</v>
          </cell>
          <cell r="H613">
            <v>9999</v>
          </cell>
          <cell r="I613" t="str">
            <v>Yes</v>
          </cell>
          <cell r="J613" t="str">
            <v>Yes</v>
          </cell>
          <cell r="L613">
            <v>176</v>
          </cell>
          <cell r="M613">
            <v>206</v>
          </cell>
          <cell r="N613">
            <v>45677</v>
          </cell>
        </row>
        <row r="614">
          <cell r="A614" t="str">
            <v>PRO-2YR-HDL300</v>
          </cell>
          <cell r="B614" t="str">
            <v>PRO-2YR-HDL300</v>
          </cell>
          <cell r="C614" t="str">
            <v>Nureva</v>
          </cell>
          <cell r="D614" t="str">
            <v>Nureva Pro 2 year term for HDL300.</v>
          </cell>
          <cell r="E614" t="str">
            <v>Nureva</v>
          </cell>
          <cell r="F614" t="str">
            <v>Nureva</v>
          </cell>
          <cell r="G614">
            <v>45602</v>
          </cell>
          <cell r="H614">
            <v>9999</v>
          </cell>
          <cell r="I614" t="str">
            <v>Yes</v>
          </cell>
          <cell r="J614" t="str">
            <v>Yes</v>
          </cell>
          <cell r="L614">
            <v>457</v>
          </cell>
          <cell r="M614">
            <v>537</v>
          </cell>
          <cell r="N614">
            <v>45677</v>
          </cell>
        </row>
        <row r="615">
          <cell r="A615" t="str">
            <v>PRO-2YR-HDL310</v>
          </cell>
          <cell r="B615" t="str">
            <v>PRO-2YR-HDL310</v>
          </cell>
          <cell r="C615" t="str">
            <v>Nureva</v>
          </cell>
          <cell r="D615" t="str">
            <v>Nureva Pro 2 year term for HDL310.</v>
          </cell>
          <cell r="E615" t="str">
            <v>Nureva</v>
          </cell>
          <cell r="F615" t="str">
            <v>Nureva</v>
          </cell>
          <cell r="G615">
            <v>45602</v>
          </cell>
          <cell r="H615">
            <v>9999</v>
          </cell>
          <cell r="I615" t="str">
            <v>Yes</v>
          </cell>
          <cell r="J615" t="str">
            <v>Yes</v>
          </cell>
          <cell r="L615">
            <v>470</v>
          </cell>
          <cell r="M615">
            <v>552</v>
          </cell>
          <cell r="N615">
            <v>45677</v>
          </cell>
        </row>
        <row r="616">
          <cell r="A616" t="str">
            <v>PRO-2YR-HDL410</v>
          </cell>
          <cell r="B616" t="str">
            <v>PRO-2YR-HDL410</v>
          </cell>
          <cell r="C616" t="str">
            <v>Nureva</v>
          </cell>
          <cell r="D616" t="str">
            <v>Nureva Pro 2 year term for HDL410.</v>
          </cell>
          <cell r="E616" t="str">
            <v>Nureva</v>
          </cell>
          <cell r="F616" t="str">
            <v>Nureva</v>
          </cell>
          <cell r="G616">
            <v>45602</v>
          </cell>
          <cell r="H616">
            <v>9999</v>
          </cell>
          <cell r="I616" t="str">
            <v>Yes</v>
          </cell>
          <cell r="J616" t="str">
            <v>Yes</v>
          </cell>
          <cell r="L616">
            <v>658</v>
          </cell>
          <cell r="M616">
            <v>773</v>
          </cell>
          <cell r="N616">
            <v>45677</v>
          </cell>
        </row>
        <row r="617">
          <cell r="A617" t="str">
            <v>PRO-3YR-HDL200</v>
          </cell>
          <cell r="B617" t="str">
            <v>PRO-3YR-HDL200</v>
          </cell>
          <cell r="C617" t="str">
            <v>Nureva</v>
          </cell>
          <cell r="D617" t="str">
            <v>Nureva Pro 3 year term for HDL200.</v>
          </cell>
          <cell r="E617" t="str">
            <v>Nureva</v>
          </cell>
          <cell r="F617" t="str">
            <v>Nureva</v>
          </cell>
          <cell r="G617">
            <v>45602</v>
          </cell>
          <cell r="H617">
            <v>9999</v>
          </cell>
          <cell r="I617" t="str">
            <v>Yes</v>
          </cell>
          <cell r="J617" t="str">
            <v>Yes</v>
          </cell>
          <cell r="L617">
            <v>249</v>
          </cell>
          <cell r="M617">
            <v>292</v>
          </cell>
          <cell r="N617">
            <v>45677</v>
          </cell>
        </row>
        <row r="618">
          <cell r="A618" t="str">
            <v>PRO-3YR-HDL300</v>
          </cell>
          <cell r="B618" t="str">
            <v>PRO-3YR-HDL300</v>
          </cell>
          <cell r="C618" t="str">
            <v>Nureva</v>
          </cell>
          <cell r="D618" t="str">
            <v>Nureva Pro 3 year term for HDL300.</v>
          </cell>
          <cell r="E618" t="str">
            <v>Nureva</v>
          </cell>
          <cell r="F618" t="str">
            <v>Nureva</v>
          </cell>
          <cell r="G618">
            <v>45602</v>
          </cell>
          <cell r="H618">
            <v>9999</v>
          </cell>
          <cell r="I618" t="str">
            <v>Yes</v>
          </cell>
          <cell r="J618" t="str">
            <v>Yes</v>
          </cell>
          <cell r="L618">
            <v>649</v>
          </cell>
          <cell r="M618">
            <v>763</v>
          </cell>
          <cell r="N618">
            <v>45677</v>
          </cell>
        </row>
        <row r="619">
          <cell r="A619" t="str">
            <v>PRO-3YR-HDL310</v>
          </cell>
          <cell r="B619" t="str">
            <v>PRO-3YR-HDL310</v>
          </cell>
          <cell r="C619" t="str">
            <v>Nureva</v>
          </cell>
          <cell r="D619" t="str">
            <v>Nureva Pro 3 year term for HDL310.</v>
          </cell>
          <cell r="E619" t="str">
            <v>Nureva</v>
          </cell>
          <cell r="F619" t="str">
            <v>Nureva</v>
          </cell>
          <cell r="G619">
            <v>45602</v>
          </cell>
          <cell r="H619">
            <v>9999</v>
          </cell>
          <cell r="I619" t="str">
            <v>Yes</v>
          </cell>
          <cell r="J619" t="str">
            <v>Yes</v>
          </cell>
          <cell r="L619">
            <v>668</v>
          </cell>
          <cell r="M619">
            <v>785</v>
          </cell>
          <cell r="N619">
            <v>45677</v>
          </cell>
        </row>
        <row r="620">
          <cell r="A620" t="str">
            <v>PRO-3YR-HDL410</v>
          </cell>
          <cell r="B620" t="str">
            <v>PRO-3YR-HDL410</v>
          </cell>
          <cell r="C620" t="str">
            <v>Nureva</v>
          </cell>
          <cell r="D620" t="str">
            <v>Nureva Pro 3 year term for HDL410.</v>
          </cell>
          <cell r="E620" t="str">
            <v>Nureva</v>
          </cell>
          <cell r="F620" t="str">
            <v>Nureva</v>
          </cell>
          <cell r="G620">
            <v>45602</v>
          </cell>
          <cell r="H620">
            <v>9999</v>
          </cell>
          <cell r="I620" t="str">
            <v>Yes</v>
          </cell>
          <cell r="J620" t="str">
            <v>Yes</v>
          </cell>
          <cell r="L620">
            <v>935</v>
          </cell>
          <cell r="M620">
            <v>1099</v>
          </cell>
          <cell r="N620">
            <v>45677</v>
          </cell>
        </row>
        <row r="621">
          <cell r="A621" t="str">
            <v>HDL310-B</v>
          </cell>
          <cell r="B621" t="str">
            <v>HDL310</v>
          </cell>
          <cell r="C621" t="str">
            <v>Nureva</v>
          </cell>
          <cell r="D621" t="str">
            <v>Nureva HDL310 Audio conferencing system - White</v>
          </cell>
          <cell r="E621" t="str">
            <v>Nureva</v>
          </cell>
          <cell r="F621" t="str">
            <v>Nureva</v>
          </cell>
          <cell r="H621">
            <v>7</v>
          </cell>
          <cell r="I621" t="str">
            <v>Yes</v>
          </cell>
          <cell r="J621" t="str">
            <v>No</v>
          </cell>
          <cell r="L621">
            <v>3719</v>
          </cell>
          <cell r="M621">
            <v>4495</v>
          </cell>
          <cell r="N621">
            <v>45677</v>
          </cell>
        </row>
        <row r="622">
          <cell r="A622" t="str">
            <v>SRV-HDL300-UK-PWR</v>
          </cell>
          <cell r="B622" t="str">
            <v>SRV-HDL300-UK-PWR</v>
          </cell>
          <cell r="C622" t="str">
            <v>Nureva</v>
          </cell>
          <cell r="D622" t="str">
            <v>Nureva HDL300 UK Power Lead (needs SRV-HDL-PWR-54DC)</v>
          </cell>
          <cell r="E622" t="str">
            <v>Nureva</v>
          </cell>
          <cell r="F622" t="str">
            <v>Nureva</v>
          </cell>
          <cell r="H622">
            <v>8</v>
          </cell>
          <cell r="I622" t="str">
            <v>Yes</v>
          </cell>
          <cell r="J622" t="str">
            <v>No</v>
          </cell>
          <cell r="L622">
            <v>13</v>
          </cell>
          <cell r="M622">
            <v>17</v>
          </cell>
          <cell r="N622">
            <v>45677</v>
          </cell>
        </row>
        <row r="623">
          <cell r="A623" t="str">
            <v>DM-HDL200</v>
          </cell>
          <cell r="B623" t="str">
            <v>DM-HDL200</v>
          </cell>
          <cell r="C623" t="str">
            <v>Nureva</v>
          </cell>
          <cell r="D623" t="str">
            <v>HDL200 Display Mount</v>
          </cell>
          <cell r="E623" t="str">
            <v>Nureva</v>
          </cell>
          <cell r="F623" t="str">
            <v>Nureva</v>
          </cell>
          <cell r="H623">
            <v>4</v>
          </cell>
          <cell r="I623" t="str">
            <v>Yes</v>
          </cell>
          <cell r="J623" t="str">
            <v>No</v>
          </cell>
          <cell r="L623">
            <v>105</v>
          </cell>
          <cell r="M623">
            <v>116</v>
          </cell>
          <cell r="N623">
            <v>45677</v>
          </cell>
        </row>
        <row r="624">
          <cell r="A624" t="str">
            <v>AKIT-CMOD2</v>
          </cell>
          <cell r="B624" t="str">
            <v>AKIT-CMOD2</v>
          </cell>
          <cell r="C624" t="str">
            <v>Nureva</v>
          </cell>
          <cell r="D624" t="str">
            <v xml:space="preserve">Nureva Connect Module 2 Upgrade Kit </v>
          </cell>
          <cell r="E624" t="str">
            <v>Nureva</v>
          </cell>
          <cell r="F624" t="str">
            <v>Nureva</v>
          </cell>
          <cell r="H624">
            <v>2</v>
          </cell>
          <cell r="I624" t="str">
            <v>Yes</v>
          </cell>
          <cell r="J624" t="str">
            <v>No</v>
          </cell>
          <cell r="L624">
            <v>1599</v>
          </cell>
          <cell r="M624">
            <v>1827</v>
          </cell>
          <cell r="N624">
            <v>45677</v>
          </cell>
        </row>
        <row r="625">
          <cell r="A625" t="str">
            <v>HDL410-1-W</v>
          </cell>
          <cell r="B625" t="str">
            <v>HDL410-1-W</v>
          </cell>
          <cell r="C625" t="str">
            <v>Nureva</v>
          </cell>
          <cell r="D625" t="str">
            <v>Nureva HDL410 advanced audio system including Connect Module 2 - White. Primary bar included</v>
          </cell>
          <cell r="E625" t="str">
            <v>Nureva</v>
          </cell>
          <cell r="F625" t="str">
            <v>Nureva</v>
          </cell>
          <cell r="H625">
            <v>2</v>
          </cell>
          <cell r="I625" t="str">
            <v>Yes</v>
          </cell>
          <cell r="J625" t="str">
            <v>No</v>
          </cell>
          <cell r="L625">
            <v>3719</v>
          </cell>
          <cell r="M625">
            <v>4495</v>
          </cell>
          <cell r="N625">
            <v>45677</v>
          </cell>
        </row>
        <row r="626">
          <cell r="A626" t="str">
            <v>HDL410-2-W</v>
          </cell>
          <cell r="B626" t="str">
            <v>HDL410-2-W</v>
          </cell>
          <cell r="C626" t="str">
            <v>Nureva</v>
          </cell>
          <cell r="D626" t="str">
            <v>Nureva HDL410 advanced audio system.  Secondary speaker bar - White.</v>
          </cell>
          <cell r="E626" t="str">
            <v>Nureva</v>
          </cell>
          <cell r="F626" t="str">
            <v>Nureva</v>
          </cell>
          <cell r="H626">
            <v>2</v>
          </cell>
          <cell r="I626" t="str">
            <v>Yes</v>
          </cell>
          <cell r="J626" t="str">
            <v>No</v>
          </cell>
          <cell r="L626">
            <v>3366</v>
          </cell>
          <cell r="M626">
            <v>4400</v>
          </cell>
          <cell r="N626">
            <v>45677</v>
          </cell>
        </row>
        <row r="627">
          <cell r="A627" t="str">
            <v>HDL410-B</v>
          </cell>
          <cell r="B627" t="str">
            <v>HDL410-B</v>
          </cell>
          <cell r="C627" t="str">
            <v>Nureva</v>
          </cell>
          <cell r="D627" t="str">
            <v xml:space="preserve">Nureva HDL410 advanced audio system including Connect Module 2 - Black. </v>
          </cell>
          <cell r="E627" t="str">
            <v>Nureva</v>
          </cell>
          <cell r="F627" t="str">
            <v>Nureva</v>
          </cell>
          <cell r="H627">
            <v>0</v>
          </cell>
          <cell r="I627" t="str">
            <v>Yes</v>
          </cell>
          <cell r="J627" t="str">
            <v>No</v>
          </cell>
          <cell r="L627">
            <v>7085</v>
          </cell>
          <cell r="M627">
            <v>8895</v>
          </cell>
          <cell r="N627">
            <v>45677</v>
          </cell>
        </row>
        <row r="628">
          <cell r="A628" t="str">
            <v>CM-HDL200</v>
          </cell>
          <cell r="B628" t="str">
            <v>CM-HDL200</v>
          </cell>
          <cell r="C628" t="str">
            <v>Nureva</v>
          </cell>
          <cell r="D628" t="str">
            <v>Nureva Camera Mount for Nureva HDL200 Audio Conferencing System</v>
          </cell>
          <cell r="E628" t="str">
            <v>Nureva</v>
          </cell>
          <cell r="F628" t="str">
            <v>Nureva</v>
          </cell>
          <cell r="H628">
            <v>1</v>
          </cell>
          <cell r="I628" t="str">
            <v>Yes</v>
          </cell>
          <cell r="J628" t="str">
            <v>No</v>
          </cell>
          <cell r="L628">
            <v>31</v>
          </cell>
          <cell r="M628">
            <v>35</v>
          </cell>
          <cell r="N628">
            <v>45677</v>
          </cell>
        </row>
        <row r="629">
          <cell r="A629" t="str">
            <v>HDL200-B</v>
          </cell>
          <cell r="B629" t="str">
            <v>HDL200</v>
          </cell>
          <cell r="C629" t="str">
            <v>Nureva</v>
          </cell>
          <cell r="D629" t="str">
            <v>Nureva HDL200 Audio Conferencing System - Black</v>
          </cell>
          <cell r="E629" t="str">
            <v>Nureva</v>
          </cell>
          <cell r="F629" t="str">
            <v>Nureva</v>
          </cell>
          <cell r="H629">
            <v>0</v>
          </cell>
          <cell r="I629" t="str">
            <v>Yes</v>
          </cell>
          <cell r="J629" t="str">
            <v>No</v>
          </cell>
          <cell r="L629">
            <v>967</v>
          </cell>
          <cell r="M629">
            <v>1615</v>
          </cell>
          <cell r="N629">
            <v>45677</v>
          </cell>
        </row>
        <row r="630">
          <cell r="A630" t="str">
            <v>SRV-HDL300-Rem-CTRL</v>
          </cell>
          <cell r="B630" t="str">
            <v>SRV-HDL300-Rem-CTRL</v>
          </cell>
          <cell r="C630" t="str">
            <v>Nureva</v>
          </cell>
          <cell r="D630" t="str">
            <v>Nureva Replacement remote control for HDL300</v>
          </cell>
          <cell r="E630" t="str">
            <v>Nureva</v>
          </cell>
          <cell r="F630" t="str">
            <v>Nureva</v>
          </cell>
          <cell r="H630">
            <v>1</v>
          </cell>
          <cell r="I630" t="str">
            <v>Yes</v>
          </cell>
          <cell r="J630" t="str">
            <v>No</v>
          </cell>
          <cell r="L630">
            <v>12</v>
          </cell>
          <cell r="M630">
            <v>14</v>
          </cell>
          <cell r="N630">
            <v>45677</v>
          </cell>
        </row>
        <row r="631">
          <cell r="A631">
            <v>101860</v>
          </cell>
          <cell r="B631">
            <v>101860</v>
          </cell>
          <cell r="C631" t="str">
            <v>Nureva</v>
          </cell>
          <cell r="D631" t="str">
            <v>Nureva HDL300 Connect Module (no cables)</v>
          </cell>
          <cell r="E631" t="str">
            <v>Nureva</v>
          </cell>
          <cell r="F631" t="str">
            <v>Nureva</v>
          </cell>
          <cell r="H631">
            <v>1</v>
          </cell>
          <cell r="I631" t="str">
            <v>Yes</v>
          </cell>
          <cell r="J631" t="str">
            <v>No</v>
          </cell>
          <cell r="L631">
            <v>383</v>
          </cell>
          <cell r="M631">
            <v>525</v>
          </cell>
          <cell r="N631">
            <v>45677</v>
          </cell>
        </row>
        <row r="632">
          <cell r="A632" t="str">
            <v>AKIT-CMOD2 PROMO</v>
          </cell>
          <cell r="B632" t="str">
            <v>AKIT-CMOD2 PROMO</v>
          </cell>
          <cell r="C632" t="str">
            <v>Nureva</v>
          </cell>
          <cell r="D632" t="str">
            <v>Connect Module 2 Upgrade Kit - Upgrade Promotion - Limited Stock - Whilst Stocks Last</v>
          </cell>
          <cell r="E632" t="str">
            <v>Nureva</v>
          </cell>
          <cell r="F632" t="str">
            <v>Nureva</v>
          </cell>
          <cell r="H632">
            <v>0</v>
          </cell>
          <cell r="I632" t="str">
            <v>No</v>
          </cell>
          <cell r="J632" t="str">
            <v>No</v>
          </cell>
          <cell r="L632" t="e">
            <v>#N/A</v>
          </cell>
          <cell r="M632">
            <v>1827</v>
          </cell>
          <cell r="N632">
            <v>45677</v>
          </cell>
        </row>
        <row r="633">
          <cell r="A633" t="str">
            <v>CV30</v>
          </cell>
          <cell r="B633" t="str">
            <v>CV30</v>
          </cell>
          <cell r="C633" t="str">
            <v>Nureva</v>
          </cell>
          <cell r="D633" t="str">
            <v>Nureva CV30 Classroom Camera Kit - compatible with Nureva HDL300 and HDL300 Dual</v>
          </cell>
          <cell r="E633" t="str">
            <v>Nureva</v>
          </cell>
          <cell r="F633" t="str">
            <v>Nureva</v>
          </cell>
          <cell r="H633">
            <v>0</v>
          </cell>
          <cell r="I633" t="str">
            <v>Yes</v>
          </cell>
          <cell r="J633" t="str">
            <v>No</v>
          </cell>
          <cell r="L633">
            <v>405</v>
          </cell>
          <cell r="M633">
            <v>549</v>
          </cell>
          <cell r="N633">
            <v>45677</v>
          </cell>
        </row>
        <row r="634">
          <cell r="A634" t="str">
            <v>HDL200-W</v>
          </cell>
          <cell r="B634" t="str">
            <v>HDL200</v>
          </cell>
          <cell r="C634" t="str">
            <v>Nureva</v>
          </cell>
          <cell r="D634" t="str">
            <v>Nureva HDL200 Audio Conferencing System - White</v>
          </cell>
          <cell r="E634" t="str">
            <v>Nureva</v>
          </cell>
          <cell r="F634" t="str">
            <v>Nureva</v>
          </cell>
          <cell r="H634">
            <v>0</v>
          </cell>
          <cell r="I634" t="str">
            <v>Yes</v>
          </cell>
          <cell r="J634" t="str">
            <v>No</v>
          </cell>
          <cell r="L634">
            <v>967</v>
          </cell>
          <cell r="M634">
            <v>1615</v>
          </cell>
          <cell r="N634">
            <v>45677</v>
          </cell>
        </row>
        <row r="635">
          <cell r="A635" t="str">
            <v>HDL200DEMO</v>
          </cell>
          <cell r="B635" t="str">
            <v>HDL200DEMO</v>
          </cell>
          <cell r="C635" t="str">
            <v>Nureva</v>
          </cell>
          <cell r="D635" t="str">
            <v>HDL200 - Not for resell demo unit</v>
          </cell>
          <cell r="E635" t="str">
            <v>Nureva</v>
          </cell>
          <cell r="F635" t="str">
            <v>Nureva</v>
          </cell>
          <cell r="H635">
            <v>0</v>
          </cell>
          <cell r="I635" t="str">
            <v>No</v>
          </cell>
          <cell r="J635" t="str">
            <v>No</v>
          </cell>
          <cell r="L635">
            <v>650</v>
          </cell>
          <cell r="M635">
            <v>1105</v>
          </cell>
          <cell r="N635">
            <v>45677</v>
          </cell>
        </row>
        <row r="636">
          <cell r="A636" t="str">
            <v>HDL300-B</v>
          </cell>
          <cell r="B636" t="str">
            <v>HDL300</v>
          </cell>
          <cell r="C636" t="str">
            <v>Nureva</v>
          </cell>
          <cell r="D636" t="str">
            <v>Nureva HDL300 Audio conferencing system - White</v>
          </cell>
          <cell r="E636" t="str">
            <v>Nureva</v>
          </cell>
          <cell r="F636" t="str">
            <v>Nureva</v>
          </cell>
          <cell r="H636">
            <v>0</v>
          </cell>
          <cell r="I636" t="str">
            <v>Yes</v>
          </cell>
          <cell r="J636" t="str">
            <v>No</v>
          </cell>
          <cell r="L636">
            <v>3050</v>
          </cell>
          <cell r="M636">
            <v>3485</v>
          </cell>
          <cell r="N636">
            <v>45677</v>
          </cell>
        </row>
        <row r="637">
          <cell r="A637" t="str">
            <v>HDL300-W</v>
          </cell>
          <cell r="B637" t="str">
            <v>HDL300</v>
          </cell>
          <cell r="C637" t="str">
            <v>Nureva</v>
          </cell>
          <cell r="D637" t="str">
            <v>Nureva HDL300 Audio conferencing system - Black</v>
          </cell>
          <cell r="E637" t="str">
            <v>Nureva</v>
          </cell>
          <cell r="F637" t="str">
            <v>Nureva</v>
          </cell>
          <cell r="H637">
            <v>0</v>
          </cell>
          <cell r="I637" t="str">
            <v>Yes</v>
          </cell>
          <cell r="J637" t="str">
            <v>No</v>
          </cell>
          <cell r="L637">
            <v>3050</v>
          </cell>
          <cell r="M637">
            <v>3485</v>
          </cell>
          <cell r="N637">
            <v>45677</v>
          </cell>
        </row>
        <row r="638">
          <cell r="A638" t="str">
            <v>HDL300DEMO</v>
          </cell>
          <cell r="B638" t="str">
            <v>HDL300DEMO</v>
          </cell>
          <cell r="C638" t="str">
            <v>Nureva</v>
          </cell>
          <cell r="D638" t="str">
            <v>HDL300 - Not for resale dealer demo unit</v>
          </cell>
          <cell r="E638" t="str">
            <v>Nureva</v>
          </cell>
          <cell r="F638" t="str">
            <v>Nureva</v>
          </cell>
          <cell r="H638">
            <v>0</v>
          </cell>
          <cell r="I638" t="str">
            <v>No</v>
          </cell>
          <cell r="J638" t="str">
            <v>No</v>
          </cell>
          <cell r="L638">
            <v>1850</v>
          </cell>
          <cell r="M638">
            <v>3485</v>
          </cell>
          <cell r="N638">
            <v>45677</v>
          </cell>
        </row>
        <row r="639">
          <cell r="A639" t="str">
            <v>HDL310-W</v>
          </cell>
          <cell r="B639" t="str">
            <v>HDL310</v>
          </cell>
          <cell r="C639" t="str">
            <v>Nureva</v>
          </cell>
          <cell r="D639" t="str">
            <v>Nureva HDL310 Audio conferencing system - Black</v>
          </cell>
          <cell r="E639" t="str">
            <v>Nureva</v>
          </cell>
          <cell r="F639" t="str">
            <v>Nureva</v>
          </cell>
          <cell r="H639">
            <v>0</v>
          </cell>
          <cell r="I639" t="str">
            <v>Yes</v>
          </cell>
          <cell r="J639" t="str">
            <v>No</v>
          </cell>
          <cell r="L639">
            <v>3719</v>
          </cell>
          <cell r="M639">
            <v>4495</v>
          </cell>
          <cell r="N639">
            <v>45677</v>
          </cell>
        </row>
        <row r="640">
          <cell r="A640" t="str">
            <v>HDL310DEMO</v>
          </cell>
          <cell r="B640" t="str">
            <v>HDL310DEMO</v>
          </cell>
          <cell r="C640" t="str">
            <v>Nureva</v>
          </cell>
          <cell r="D640" t="str">
            <v>HDL310 - Not for resale dealer demo unit</v>
          </cell>
          <cell r="E640" t="str">
            <v>Nureva</v>
          </cell>
          <cell r="F640" t="str">
            <v>Nureva</v>
          </cell>
          <cell r="H640">
            <v>0</v>
          </cell>
          <cell r="I640" t="str">
            <v>No</v>
          </cell>
          <cell r="J640" t="str">
            <v>No</v>
          </cell>
          <cell r="L640">
            <v>2400</v>
          </cell>
          <cell r="M640">
            <v>4495</v>
          </cell>
          <cell r="N640">
            <v>45677</v>
          </cell>
        </row>
        <row r="641">
          <cell r="A641" t="str">
            <v>HDL410-Camera Zoning Bundle</v>
          </cell>
          <cell r="B641" t="str">
            <v>HDL410-Camera Zoning Bundle</v>
          </cell>
          <cell r="C641" t="str">
            <v>Nureva</v>
          </cell>
          <cell r="D641" t="str">
            <v>HDL410 Auto Camera Zoning Bundle - HDL410, Inogeni CAM230. Includes  Pre-Install Consultancy and Post-Install Onsite Commissioning by Ascentae.</v>
          </cell>
          <cell r="E641" t="str">
            <v>Nureva</v>
          </cell>
          <cell r="F641" t="str">
            <v>Nureva</v>
          </cell>
          <cell r="H641">
            <v>0</v>
          </cell>
          <cell r="I641" t="str">
            <v>Yes</v>
          </cell>
          <cell r="J641" t="str">
            <v>No</v>
          </cell>
          <cell r="L641">
            <v>8585</v>
          </cell>
          <cell r="M641">
            <v>10999</v>
          </cell>
          <cell r="N641">
            <v>45677</v>
          </cell>
        </row>
        <row r="642">
          <cell r="A642" t="str">
            <v>HDL410DEMO</v>
          </cell>
          <cell r="B642" t="str">
            <v>HDL410DEMO</v>
          </cell>
          <cell r="C642" t="str">
            <v>Nureva</v>
          </cell>
          <cell r="D642" t="str">
            <v>HDL410 - Not for resale dealer demo unit (HDL410-1 and HDL410-2)</v>
          </cell>
          <cell r="E642" t="str">
            <v>Nureva</v>
          </cell>
          <cell r="F642" t="str">
            <v>Nureva</v>
          </cell>
          <cell r="H642">
            <v>0</v>
          </cell>
          <cell r="I642" t="str">
            <v>No</v>
          </cell>
          <cell r="J642" t="str">
            <v>No</v>
          </cell>
          <cell r="L642">
            <v>4500</v>
          </cell>
          <cell r="M642">
            <v>8895</v>
          </cell>
          <cell r="N642">
            <v>45677</v>
          </cell>
        </row>
        <row r="643">
          <cell r="A643" t="str">
            <v>SRV-HDL300-PWR-54VDC</v>
          </cell>
          <cell r="B643" t="str">
            <v>SRV-HDL300-PWR-54VDC</v>
          </cell>
          <cell r="C643" t="str">
            <v>Nureva</v>
          </cell>
          <cell r="D643" t="str">
            <v>Nureva HDL300 54DC transformer - purchase with SVR-HDL300-UK-PWR</v>
          </cell>
          <cell r="E643" t="str">
            <v>Nureva</v>
          </cell>
          <cell r="F643" t="str">
            <v>Nureva</v>
          </cell>
          <cell r="H643">
            <v>0</v>
          </cell>
          <cell r="I643" t="str">
            <v>Yes</v>
          </cell>
          <cell r="J643" t="str">
            <v>No</v>
          </cell>
          <cell r="L643">
            <v>32</v>
          </cell>
          <cell r="M643">
            <v>41</v>
          </cell>
          <cell r="N643">
            <v>45677</v>
          </cell>
        </row>
        <row r="644">
          <cell r="A644" t="str">
            <v>CP-PG1-LCS1</v>
          </cell>
          <cell r="B644" t="str">
            <v>CP-PG1-LCS1</v>
          </cell>
          <cell r="C644" t="str">
            <v>Pointgrab</v>
          </cell>
          <cell r="D644" t="str">
            <v>Pointgrab Annual Platform Subscription - Year 1</v>
          </cell>
          <cell r="E644" t="str">
            <v>Pointgrab</v>
          </cell>
          <cell r="F644" t="str">
            <v>Pointgrab</v>
          </cell>
          <cell r="G644">
            <v>45908</v>
          </cell>
          <cell r="H644">
            <v>9999</v>
          </cell>
          <cell r="I644" t="str">
            <v>Yes</v>
          </cell>
          <cell r="J644" t="str">
            <v>Yes</v>
          </cell>
          <cell r="L644">
            <v>0</v>
          </cell>
          <cell r="M644">
            <v>150</v>
          </cell>
          <cell r="N644">
            <v>45908</v>
          </cell>
        </row>
        <row r="645">
          <cell r="A645" t="str">
            <v>CP-PG1-LCS2</v>
          </cell>
          <cell r="B645" t="str">
            <v>CP-PG1-LCS2</v>
          </cell>
          <cell r="C645" t="str">
            <v>Pointgrab</v>
          </cell>
          <cell r="D645" t="str">
            <v>Pointgrab Annual Platform Subscription - Year 2</v>
          </cell>
          <cell r="E645" t="str">
            <v>Pointgrab</v>
          </cell>
          <cell r="F645" t="str">
            <v>Pointgrab</v>
          </cell>
          <cell r="G645">
            <v>45908</v>
          </cell>
          <cell r="H645">
            <v>9999</v>
          </cell>
          <cell r="I645" t="str">
            <v>Yes</v>
          </cell>
          <cell r="J645" t="str">
            <v>Yes</v>
          </cell>
          <cell r="L645">
            <v>0</v>
          </cell>
          <cell r="M645">
            <v>150</v>
          </cell>
          <cell r="N645">
            <v>45908</v>
          </cell>
        </row>
        <row r="646">
          <cell r="A646" t="str">
            <v>CP-PG1-LCS3</v>
          </cell>
          <cell r="B646" t="str">
            <v>CP-PG1-LCS3</v>
          </cell>
          <cell r="C646" t="str">
            <v>Pointgrab</v>
          </cell>
          <cell r="D646" t="str">
            <v>Pointgrab Annual Platform Subscription - Year 3</v>
          </cell>
          <cell r="E646" t="str">
            <v>Pointgrab</v>
          </cell>
          <cell r="F646" t="str">
            <v>Pointgrab</v>
          </cell>
          <cell r="G646">
            <v>45908</v>
          </cell>
          <cell r="H646">
            <v>9999</v>
          </cell>
          <cell r="I646" t="str">
            <v>Yes</v>
          </cell>
          <cell r="J646" t="str">
            <v>Yes</v>
          </cell>
          <cell r="L646">
            <v>0</v>
          </cell>
          <cell r="M646">
            <v>150</v>
          </cell>
          <cell r="N646">
            <v>45908</v>
          </cell>
        </row>
        <row r="647">
          <cell r="A647" t="str">
            <v>CP-PG1-LCS4</v>
          </cell>
          <cell r="B647" t="str">
            <v>CP-PG1-LCS4</v>
          </cell>
          <cell r="C647" t="str">
            <v>Pointgrab</v>
          </cell>
          <cell r="D647" t="str">
            <v>Pointgrab Annual Platform Subscription - Year 4 Onwards</v>
          </cell>
          <cell r="E647" t="str">
            <v>Pointgrab</v>
          </cell>
          <cell r="F647" t="str">
            <v>Pointgrab</v>
          </cell>
          <cell r="G647">
            <v>45908</v>
          </cell>
          <cell r="H647">
            <v>9999</v>
          </cell>
          <cell r="I647" t="str">
            <v>Yes</v>
          </cell>
          <cell r="J647" t="str">
            <v>Yes</v>
          </cell>
          <cell r="L647">
            <v>125</v>
          </cell>
          <cell r="M647">
            <v>169</v>
          </cell>
          <cell r="N647">
            <v>45908</v>
          </cell>
        </row>
        <row r="648">
          <cell r="A648" t="str">
            <v>PG-T3S-Y01</v>
          </cell>
          <cell r="B648" t="str">
            <v>PG-T3S-Y01</v>
          </cell>
          <cell r="C648" t="str">
            <v>Pointgrab</v>
          </cell>
          <cell r="D648" t="str">
            <v>Pointgrab Annual Support - Year 1</v>
          </cell>
          <cell r="E648" t="str">
            <v>Pointgrab</v>
          </cell>
          <cell r="F648" t="str">
            <v>Pointgrab</v>
          </cell>
          <cell r="G648">
            <v>45908</v>
          </cell>
          <cell r="H648">
            <v>9999</v>
          </cell>
          <cell r="I648" t="str">
            <v>Yes</v>
          </cell>
          <cell r="J648" t="str">
            <v>Yes</v>
          </cell>
          <cell r="L648">
            <v>30</v>
          </cell>
          <cell r="M648">
            <v>39</v>
          </cell>
          <cell r="N648">
            <v>45908</v>
          </cell>
        </row>
        <row r="649">
          <cell r="A649" t="str">
            <v>PG-T3S-Y02</v>
          </cell>
          <cell r="B649" t="str">
            <v>PG-T3S-Y02</v>
          </cell>
          <cell r="C649" t="str">
            <v>Pointgrab</v>
          </cell>
          <cell r="D649" t="str">
            <v>Pointgrab Annual Support - Year 2</v>
          </cell>
          <cell r="E649" t="str">
            <v>Pointgrab</v>
          </cell>
          <cell r="F649" t="str">
            <v>Pointgrab</v>
          </cell>
          <cell r="G649">
            <v>45908</v>
          </cell>
          <cell r="H649">
            <v>9999</v>
          </cell>
          <cell r="I649" t="str">
            <v>Yes</v>
          </cell>
          <cell r="J649" t="str">
            <v>Yes</v>
          </cell>
          <cell r="L649">
            <v>30</v>
          </cell>
          <cell r="M649">
            <v>39</v>
          </cell>
          <cell r="N649">
            <v>45908</v>
          </cell>
        </row>
        <row r="650">
          <cell r="A650" t="str">
            <v>PG-T3S-Y03</v>
          </cell>
          <cell r="B650" t="str">
            <v>PG-T3S-Y03</v>
          </cell>
          <cell r="C650" t="str">
            <v>Pointgrab</v>
          </cell>
          <cell r="D650" t="str">
            <v>Pointgrab Annual Support - Year 3</v>
          </cell>
          <cell r="E650" t="str">
            <v>Pointgrab</v>
          </cell>
          <cell r="F650" t="str">
            <v>Pointgrab</v>
          </cell>
          <cell r="G650">
            <v>45908</v>
          </cell>
          <cell r="H650">
            <v>9999</v>
          </cell>
          <cell r="I650" t="str">
            <v>Yes</v>
          </cell>
          <cell r="J650" t="str">
            <v>Yes</v>
          </cell>
          <cell r="L650">
            <v>30</v>
          </cell>
          <cell r="M650">
            <v>39</v>
          </cell>
          <cell r="N650">
            <v>45908</v>
          </cell>
        </row>
        <row r="651">
          <cell r="A651" t="str">
            <v>PG-SUP-CMS</v>
          </cell>
          <cell r="B651" t="str">
            <v>PG-SUP-CMS</v>
          </cell>
          <cell r="C651" t="str">
            <v>Pointgrab</v>
          </cell>
          <cell r="D651" t="str">
            <v>Pointgrab Platform Commissioning Package - Per Floor, Up to 50 Sensors Per Floor</v>
          </cell>
          <cell r="E651" t="str">
            <v>Pointgrab</v>
          </cell>
          <cell r="F651" t="str">
            <v>Pointgrab</v>
          </cell>
          <cell r="G651">
            <v>45908</v>
          </cell>
          <cell r="H651">
            <v>9999</v>
          </cell>
          <cell r="I651" t="str">
            <v>Yes</v>
          </cell>
          <cell r="J651" t="str">
            <v>Yes</v>
          </cell>
          <cell r="L651">
            <v>1500</v>
          </cell>
          <cell r="M651">
            <v>2000</v>
          </cell>
          <cell r="N651">
            <v>45908</v>
          </cell>
        </row>
        <row r="652">
          <cell r="A652" t="str">
            <v>CP-PG3-003</v>
          </cell>
          <cell r="B652" t="str">
            <v>CP-PG3-003</v>
          </cell>
          <cell r="C652" t="str">
            <v>Pointgrab</v>
          </cell>
          <cell r="D652" t="str">
            <v>Pointgrab CogniPoint Sensor and Ceiling Bracket</v>
          </cell>
          <cell r="E652" t="str">
            <v>Pointgrab</v>
          </cell>
          <cell r="F652" t="str">
            <v>Pointgrab</v>
          </cell>
          <cell r="G652">
            <v>45908</v>
          </cell>
          <cell r="H652">
            <v>5</v>
          </cell>
          <cell r="I652" t="str">
            <v>Yes</v>
          </cell>
          <cell r="J652" t="str">
            <v>No</v>
          </cell>
          <cell r="L652">
            <v>559</v>
          </cell>
          <cell r="M652">
            <v>729</v>
          </cell>
          <cell r="N652">
            <v>45908</v>
          </cell>
        </row>
        <row r="653">
          <cell r="A653" t="str">
            <v>PT20X-4K-WH-G3</v>
          </cell>
          <cell r="B653" t="str">
            <v>PT20X-4K-WH-G3 / PT20X-4K-GY-G3</v>
          </cell>
          <cell r="C653" t="str">
            <v>PTZOptics</v>
          </cell>
          <cell r="D653" t="str">
            <v>PTZOptics Move 4K 20X</v>
          </cell>
          <cell r="E653" t="str">
            <v>PTZOptics</v>
          </cell>
          <cell r="F653" t="str">
            <v>PTZOptics</v>
          </cell>
          <cell r="G653">
            <v>45597</v>
          </cell>
          <cell r="H653">
            <v>2</v>
          </cell>
          <cell r="I653" t="str">
            <v>Yes</v>
          </cell>
          <cell r="J653" t="str">
            <v>No</v>
          </cell>
          <cell r="L653">
            <v>1116</v>
          </cell>
          <cell r="M653">
            <v>1833</v>
          </cell>
          <cell r="N653">
            <v>45595</v>
          </cell>
        </row>
        <row r="654">
          <cell r="A654" t="str">
            <v>HC20X-SIMPLTRACK3</v>
          </cell>
          <cell r="B654" t="str">
            <v>HC20X-SIMPLTRACK3</v>
          </cell>
          <cell r="C654" t="str">
            <v>PTZOptics</v>
          </cell>
          <cell r="D654" t="str">
            <v>HuddleCamHD SimplTrack3</v>
          </cell>
          <cell r="E654" t="str">
            <v>PTZOptics</v>
          </cell>
          <cell r="F654" t="str">
            <v>PTZOptics</v>
          </cell>
          <cell r="G654">
            <v>45597</v>
          </cell>
          <cell r="H654">
            <v>0</v>
          </cell>
          <cell r="I654" t="str">
            <v>Yes</v>
          </cell>
          <cell r="J654" t="str">
            <v>No</v>
          </cell>
          <cell r="L654">
            <v>872</v>
          </cell>
          <cell r="M654">
            <v>1375</v>
          </cell>
          <cell r="N654">
            <v>45698</v>
          </cell>
        </row>
        <row r="655">
          <cell r="A655" t="str">
            <v>HC-EPTZ-NDI-C</v>
          </cell>
          <cell r="B655" t="str">
            <v>HC-EPTZ-NDI-C</v>
          </cell>
          <cell r="C655" t="str">
            <v>PTZOptics</v>
          </cell>
          <cell r="D655" t="str">
            <v>HuddleCamHD Pro IP - 4K EPTZ IP Webcam | NDI|HX Licensed &amp; IP | Dual Microphone Array | 3840 x 2160 | 30fps | 108 degree HFOV | Auto-Framing (Black) PoE &amp; C Style Power Supply</v>
          </cell>
          <cell r="E655" t="str">
            <v>PTZOptics</v>
          </cell>
          <cell r="F655" t="str">
            <v>PTZOptics</v>
          </cell>
          <cell r="G655">
            <v>45597</v>
          </cell>
          <cell r="H655">
            <v>0</v>
          </cell>
          <cell r="I655" t="str">
            <v>Yes</v>
          </cell>
          <cell r="J655" t="str">
            <v>No</v>
          </cell>
          <cell r="L655">
            <v>185</v>
          </cell>
          <cell r="M655">
            <v>302</v>
          </cell>
          <cell r="N655">
            <v>45595</v>
          </cell>
        </row>
        <row r="656">
          <cell r="A656" t="str">
            <v>HC-JOY-G4</v>
          </cell>
          <cell r="B656" t="str">
            <v>HC-JOY-G4</v>
          </cell>
          <cell r="C656" t="str">
            <v>PTZOptics</v>
          </cell>
          <cell r="D656" t="str">
            <v>HuddleCamHD HC-JOY-G4 - PTZ Camera Controller | 4th Generation | Easy-to-use RS-232 PTZ Joystick Controller with sturdy metal case | Universal Power Supply</v>
          </cell>
          <cell r="E656" t="str">
            <v>PTZOptics</v>
          </cell>
          <cell r="F656" t="str">
            <v>PTZOptics</v>
          </cell>
          <cell r="G656">
            <v>45597</v>
          </cell>
          <cell r="H656">
            <v>0</v>
          </cell>
          <cell r="I656" t="str">
            <v>Yes</v>
          </cell>
          <cell r="J656" t="str">
            <v>No</v>
          </cell>
          <cell r="L656">
            <v>168</v>
          </cell>
          <cell r="M656">
            <v>275</v>
          </cell>
          <cell r="N656">
            <v>45595</v>
          </cell>
        </row>
        <row r="657">
          <cell r="A657" t="str">
            <v>HCM-1C-WH</v>
          </cell>
          <cell r="B657" t="str">
            <v>HCM-1C-WH</v>
          </cell>
          <cell r="C657" t="str">
            <v>PTZOptics</v>
          </cell>
          <cell r="D657" t="str">
            <v>HuddleCamHD HCM-1C-WH Universal PTZ Camera Pole Mount - White</v>
          </cell>
          <cell r="E657" t="str">
            <v>PTZOptics</v>
          </cell>
          <cell r="F657" t="str">
            <v>PTZOptics</v>
          </cell>
          <cell r="G657">
            <v>45597</v>
          </cell>
          <cell r="H657">
            <v>0</v>
          </cell>
          <cell r="I657" t="str">
            <v>Yes</v>
          </cell>
          <cell r="J657" t="str">
            <v>No</v>
          </cell>
          <cell r="L657">
            <v>62</v>
          </cell>
          <cell r="M657">
            <v>101</v>
          </cell>
          <cell r="N657">
            <v>45595</v>
          </cell>
        </row>
        <row r="658">
          <cell r="A658" t="str">
            <v>HCM-1-WH</v>
          </cell>
          <cell r="B658" t="str">
            <v>HCM-1-WH / HCM-1-BK</v>
          </cell>
          <cell r="C658" t="str">
            <v>PTZOptics</v>
          </cell>
          <cell r="D658" t="str">
            <v>HuddleCamHD HCM-1-WH Small Universal Thin Profile Wall Mount - White</v>
          </cell>
          <cell r="E658" t="str">
            <v>PTZOptics</v>
          </cell>
          <cell r="F658" t="str">
            <v>PTZOptics</v>
          </cell>
          <cell r="G658">
            <v>45597</v>
          </cell>
          <cell r="H658">
            <v>0</v>
          </cell>
          <cell r="I658" t="str">
            <v>Yes</v>
          </cell>
          <cell r="J658" t="str">
            <v>No</v>
          </cell>
          <cell r="L658">
            <v>51</v>
          </cell>
          <cell r="M658">
            <v>83</v>
          </cell>
          <cell r="N658">
            <v>45595</v>
          </cell>
        </row>
        <row r="659">
          <cell r="A659" t="str">
            <v>HCM-1-BK</v>
          </cell>
          <cell r="B659" t="str">
            <v>HCM-1-WH / HCM-1-BK</v>
          </cell>
          <cell r="C659" t="str">
            <v>PTZOptics</v>
          </cell>
          <cell r="D659" t="str">
            <v>HuddleCamHD HCM-1-BK Small Universal Thin Profile Wall Mount - Black</v>
          </cell>
          <cell r="E659" t="str">
            <v>PTZOptics</v>
          </cell>
          <cell r="F659" t="str">
            <v>PTZOptics</v>
          </cell>
          <cell r="G659">
            <v>45597</v>
          </cell>
          <cell r="H659">
            <v>0</v>
          </cell>
          <cell r="I659" t="str">
            <v>Yes</v>
          </cell>
          <cell r="J659" t="str">
            <v>No</v>
          </cell>
          <cell r="L659">
            <v>51</v>
          </cell>
          <cell r="M659">
            <v>83</v>
          </cell>
          <cell r="N659">
            <v>45595</v>
          </cell>
        </row>
        <row r="660">
          <cell r="A660" t="str">
            <v>HCM-2C-WH</v>
          </cell>
          <cell r="B660" t="str">
            <v>HCM-2C-WH</v>
          </cell>
          <cell r="C660" t="str">
            <v>PTZOptics</v>
          </cell>
          <cell r="D660" t="str">
            <v>HuddleCamHD HCM-2C Large Universal Ceiling Mount (with 1" NPT Pipe Attachment)</v>
          </cell>
          <cell r="E660" t="str">
            <v>PTZOptics</v>
          </cell>
          <cell r="F660" t="str">
            <v>PTZOptics</v>
          </cell>
          <cell r="G660">
            <v>45597</v>
          </cell>
          <cell r="H660">
            <v>0</v>
          </cell>
          <cell r="I660" t="str">
            <v>Yes</v>
          </cell>
          <cell r="J660" t="str">
            <v>No</v>
          </cell>
          <cell r="L660">
            <v>79</v>
          </cell>
          <cell r="M660">
            <v>129</v>
          </cell>
          <cell r="N660">
            <v>45595</v>
          </cell>
        </row>
        <row r="661">
          <cell r="A661" t="str">
            <v>HCM-2-WH</v>
          </cell>
          <cell r="B661" t="str">
            <v>HCM-2-WH / HCM-2-BK</v>
          </cell>
          <cell r="C661" t="str">
            <v>PTZOptics</v>
          </cell>
          <cell r="D661" t="str">
            <v>HuddleCamHD HCM-2-WH Large Universal Thin Profile Wall Mount - White</v>
          </cell>
          <cell r="E661" t="str">
            <v>PTZOptics</v>
          </cell>
          <cell r="F661" t="str">
            <v>PTZOptics</v>
          </cell>
          <cell r="G661">
            <v>45597</v>
          </cell>
          <cell r="H661">
            <v>0</v>
          </cell>
          <cell r="I661" t="str">
            <v>Yes</v>
          </cell>
          <cell r="J661" t="str">
            <v>No</v>
          </cell>
          <cell r="L661">
            <v>67</v>
          </cell>
          <cell r="M661">
            <v>110</v>
          </cell>
          <cell r="N661">
            <v>45595</v>
          </cell>
        </row>
        <row r="662">
          <cell r="A662" t="str">
            <v>HCM-2-BK</v>
          </cell>
          <cell r="B662" t="str">
            <v>HCM-2-WH / HCM-2-BK</v>
          </cell>
          <cell r="C662" t="str">
            <v>PTZOptics</v>
          </cell>
          <cell r="D662" t="str">
            <v>HuddleCamHD HCM-2-BK Large Universal Thin Profile Wall Mount - Black</v>
          </cell>
          <cell r="E662" t="str">
            <v>PTZOptics</v>
          </cell>
          <cell r="F662" t="str">
            <v>PTZOptics</v>
          </cell>
          <cell r="G662">
            <v>45597</v>
          </cell>
          <cell r="H662">
            <v>0</v>
          </cell>
          <cell r="I662" t="str">
            <v>Yes</v>
          </cell>
          <cell r="J662" t="str">
            <v>No</v>
          </cell>
          <cell r="L662">
            <v>67</v>
          </cell>
          <cell r="M662">
            <v>110</v>
          </cell>
          <cell r="N662">
            <v>45595</v>
          </cell>
        </row>
        <row r="663">
          <cell r="A663" t="str">
            <v>HCM-BK-KIT</v>
          </cell>
          <cell r="B663" t="str">
            <v>HCM-BK-KIT</v>
          </cell>
          <cell r="C663" t="str">
            <v>PTZOptics</v>
          </cell>
          <cell r="D663" t="str">
            <v>HuddlecamHD Additional mounting hardware for the HCM-BK mount(s)</v>
          </cell>
          <cell r="E663" t="str">
            <v>PTZOptics</v>
          </cell>
          <cell r="F663" t="str">
            <v>PTZOptics</v>
          </cell>
          <cell r="G663">
            <v>45597</v>
          </cell>
          <cell r="H663">
            <v>0</v>
          </cell>
          <cell r="I663" t="str">
            <v>Yes</v>
          </cell>
          <cell r="J663" t="str">
            <v>No</v>
          </cell>
          <cell r="L663">
            <v>9</v>
          </cell>
          <cell r="M663">
            <v>15</v>
          </cell>
          <cell r="N663">
            <v>45595</v>
          </cell>
        </row>
        <row r="664">
          <cell r="A664" t="str">
            <v>PT12X-4K-GY-G3</v>
          </cell>
          <cell r="B664" t="str">
            <v>PT12X-4K-WH-G3 / PT12X-4K-GY-G3</v>
          </cell>
          <cell r="C664" t="str">
            <v>PTZOptics</v>
          </cell>
          <cell r="D664" t="str">
            <v>PTZOptics Move 4K 12X</v>
          </cell>
          <cell r="E664" t="str">
            <v>PTZOptics</v>
          </cell>
          <cell r="F664" t="str">
            <v>PTZOptics</v>
          </cell>
          <cell r="G664">
            <v>45597</v>
          </cell>
          <cell r="H664">
            <v>0</v>
          </cell>
          <cell r="I664" t="str">
            <v>Yes</v>
          </cell>
          <cell r="J664" t="str">
            <v>No</v>
          </cell>
          <cell r="L664">
            <v>1005</v>
          </cell>
          <cell r="M664">
            <v>1650</v>
          </cell>
          <cell r="N664">
            <v>45595</v>
          </cell>
        </row>
        <row r="665">
          <cell r="A665" t="str">
            <v>PT12X-4K-WH-G3</v>
          </cell>
          <cell r="B665" t="str">
            <v>PT12X-4K-WH-G3 / PT12X-4K-GY-G3</v>
          </cell>
          <cell r="C665" t="str">
            <v>PTZOptics</v>
          </cell>
          <cell r="D665" t="str">
            <v>PTZOptics Move 4K 12X</v>
          </cell>
          <cell r="E665" t="str">
            <v>PTZOptics</v>
          </cell>
          <cell r="F665" t="str">
            <v>PTZOptics</v>
          </cell>
          <cell r="G665">
            <v>45597</v>
          </cell>
          <cell r="H665">
            <v>0</v>
          </cell>
          <cell r="I665" t="str">
            <v>Yes</v>
          </cell>
          <cell r="J665" t="str">
            <v>No</v>
          </cell>
          <cell r="L665">
            <v>1005</v>
          </cell>
          <cell r="M665">
            <v>1650</v>
          </cell>
          <cell r="N665">
            <v>45595</v>
          </cell>
        </row>
        <row r="666">
          <cell r="A666" t="str">
            <v>PT12X-LINK-4K-GY</v>
          </cell>
          <cell r="B666" t="str">
            <v>PT12X-LINK-4K-WH / PT12X-LINK-4K-GY</v>
          </cell>
          <cell r="C666" t="str">
            <v>PTZOptics</v>
          </cell>
          <cell r="D666" t="str">
            <v>PTZOptics Link 4K 12X</v>
          </cell>
          <cell r="E666" t="str">
            <v>PTZOptics</v>
          </cell>
          <cell r="F666" t="str">
            <v>PTZOptics</v>
          </cell>
          <cell r="G666">
            <v>45597</v>
          </cell>
          <cell r="H666">
            <v>0</v>
          </cell>
          <cell r="I666" t="str">
            <v>Yes</v>
          </cell>
          <cell r="J666" t="str">
            <v>No</v>
          </cell>
          <cell r="L666">
            <v>1061</v>
          </cell>
          <cell r="M666">
            <v>2200</v>
          </cell>
          <cell r="N666">
            <v>45595</v>
          </cell>
        </row>
        <row r="667">
          <cell r="A667" t="str">
            <v>PT12X-LINK-4K-WH</v>
          </cell>
          <cell r="B667" t="str">
            <v>PT12X-LINK-4K-WH / PT12X-LINK-4K-GY</v>
          </cell>
          <cell r="C667" t="str">
            <v>PTZOptics</v>
          </cell>
          <cell r="D667" t="str">
            <v>PTZOptics Link 4K 12X</v>
          </cell>
          <cell r="E667" t="str">
            <v>PTZOptics</v>
          </cell>
          <cell r="F667" t="str">
            <v>PTZOptics</v>
          </cell>
          <cell r="G667">
            <v>45597</v>
          </cell>
          <cell r="H667">
            <v>0</v>
          </cell>
          <cell r="I667" t="str">
            <v>Yes</v>
          </cell>
          <cell r="J667" t="str">
            <v>No</v>
          </cell>
          <cell r="L667">
            <v>1061</v>
          </cell>
          <cell r="M667">
            <v>2200</v>
          </cell>
          <cell r="N667">
            <v>45595</v>
          </cell>
        </row>
        <row r="668">
          <cell r="A668" t="str">
            <v>PT12X-SE-GY-G3</v>
          </cell>
          <cell r="B668" t="str">
            <v>PT12X-SE-GY-G3 / PT12X-SE-WH-G3</v>
          </cell>
          <cell r="C668" t="str">
            <v>PTZOptics</v>
          </cell>
          <cell r="D668" t="str">
            <v>PTZOptics Move SE 12X</v>
          </cell>
          <cell r="E668" t="str">
            <v>PTZOptics</v>
          </cell>
          <cell r="F668" t="str">
            <v>PTZOptics</v>
          </cell>
          <cell r="G668">
            <v>45597</v>
          </cell>
          <cell r="H668">
            <v>0</v>
          </cell>
          <cell r="I668" t="str">
            <v>Yes</v>
          </cell>
          <cell r="J668" t="str">
            <v>No</v>
          </cell>
          <cell r="L668">
            <v>558</v>
          </cell>
          <cell r="M668">
            <v>920</v>
          </cell>
          <cell r="N668">
            <v>45595</v>
          </cell>
        </row>
        <row r="669">
          <cell r="A669" t="str">
            <v>PT12X-SE-WH-G3</v>
          </cell>
          <cell r="B669" t="str">
            <v>PT12X-SE-GY-G3 / PT12X-SE-WH-G3</v>
          </cell>
          <cell r="C669" t="str">
            <v>PTZOptics</v>
          </cell>
          <cell r="D669" t="str">
            <v>PTZOptics Move SE 12X</v>
          </cell>
          <cell r="E669" t="str">
            <v>PTZOptics</v>
          </cell>
          <cell r="F669" t="str">
            <v>PTZOptics</v>
          </cell>
          <cell r="G669">
            <v>45597</v>
          </cell>
          <cell r="H669">
            <v>0</v>
          </cell>
          <cell r="I669" t="str">
            <v>Yes</v>
          </cell>
          <cell r="J669" t="str">
            <v>No</v>
          </cell>
          <cell r="L669">
            <v>558</v>
          </cell>
          <cell r="M669">
            <v>920</v>
          </cell>
          <cell r="N669">
            <v>45595</v>
          </cell>
        </row>
        <row r="670">
          <cell r="A670" t="str">
            <v>PT20X4K-PRODUCER-SJOY</v>
          </cell>
          <cell r="B670" t="str">
            <v>PT20X4K-PRODUCER-SJOY</v>
          </cell>
          <cell r="C670" t="str">
            <v>PTZOptics</v>
          </cell>
          <cell r="D670" t="str">
            <v>PT20X4K-PRODUCER-SJOY</v>
          </cell>
          <cell r="E670" t="str">
            <v>PTZOptics</v>
          </cell>
          <cell r="F670" t="str">
            <v>PTZOptics</v>
          </cell>
          <cell r="G670">
            <v>45597</v>
          </cell>
          <cell r="H670">
            <v>0</v>
          </cell>
          <cell r="I670" t="str">
            <v>Yes</v>
          </cell>
          <cell r="J670" t="str">
            <v>No</v>
          </cell>
          <cell r="L670">
            <v>3528</v>
          </cell>
          <cell r="M670">
            <v>6350</v>
          </cell>
          <cell r="N670">
            <v>45595</v>
          </cell>
        </row>
        <row r="671">
          <cell r="A671" t="str">
            <v>PT20X-4K-GY-G3</v>
          </cell>
          <cell r="B671" t="str">
            <v>PT20X-4K-WH-G3 / PT20X-4K-GY-G3</v>
          </cell>
          <cell r="C671" t="str">
            <v>PTZOptics</v>
          </cell>
          <cell r="D671" t="str">
            <v>PTZOptics Move 4K 20X</v>
          </cell>
          <cell r="E671" t="str">
            <v>PTZOptics</v>
          </cell>
          <cell r="F671" t="str">
            <v>PTZOptics</v>
          </cell>
          <cell r="G671">
            <v>45597</v>
          </cell>
          <cell r="H671">
            <v>0</v>
          </cell>
          <cell r="I671" t="str">
            <v>Yes</v>
          </cell>
          <cell r="J671" t="str">
            <v>No</v>
          </cell>
          <cell r="L671">
            <v>1116</v>
          </cell>
          <cell r="M671">
            <v>1833</v>
          </cell>
          <cell r="N671">
            <v>45595</v>
          </cell>
        </row>
        <row r="672">
          <cell r="A672" t="str">
            <v>PT20X-LINK-4K-GY</v>
          </cell>
          <cell r="B672" t="str">
            <v>PT20X-LINK-4K-WH / PT20X-LINK-4K-GY</v>
          </cell>
          <cell r="C672" t="str">
            <v>PTZOptics</v>
          </cell>
          <cell r="D672" t="str">
            <v>PTZOptics Link 4K 20X</v>
          </cell>
          <cell r="E672" t="str">
            <v>PTZOptics</v>
          </cell>
          <cell r="F672" t="str">
            <v>PTZOptics</v>
          </cell>
          <cell r="G672">
            <v>45597</v>
          </cell>
          <cell r="H672">
            <v>0</v>
          </cell>
          <cell r="I672" t="str">
            <v>Yes</v>
          </cell>
          <cell r="J672" t="str">
            <v>No</v>
          </cell>
          <cell r="L672">
            <v>1172</v>
          </cell>
          <cell r="M672">
            <v>2400</v>
          </cell>
          <cell r="N672">
            <v>45595</v>
          </cell>
        </row>
        <row r="673">
          <cell r="A673" t="str">
            <v>PT20X-LINK-4K-WH</v>
          </cell>
          <cell r="B673" t="str">
            <v>PT20X-LINK-4K-WH / PT20X-LINK-4K-GY</v>
          </cell>
          <cell r="C673" t="str">
            <v>PTZOptics</v>
          </cell>
          <cell r="D673" t="str">
            <v>PTZOptics Link 4K 20X</v>
          </cell>
          <cell r="E673" t="str">
            <v>PTZOptics</v>
          </cell>
          <cell r="F673" t="str">
            <v>PTZOptics</v>
          </cell>
          <cell r="G673">
            <v>45597</v>
          </cell>
          <cell r="H673">
            <v>0</v>
          </cell>
          <cell r="I673" t="str">
            <v>Yes</v>
          </cell>
          <cell r="J673" t="str">
            <v>No</v>
          </cell>
          <cell r="L673">
            <v>1172</v>
          </cell>
          <cell r="M673">
            <v>2400</v>
          </cell>
          <cell r="N673">
            <v>45595</v>
          </cell>
        </row>
        <row r="674">
          <cell r="A674" t="str">
            <v>PT20X-SE-GY-G3</v>
          </cell>
          <cell r="B674" t="str">
            <v>PT20X-SE-GY-G3 / PT20X-SE-WH-G3</v>
          </cell>
          <cell r="C674" t="str">
            <v>PTZOptics</v>
          </cell>
          <cell r="D674" t="str">
            <v>PTZOptics Move SE 20X</v>
          </cell>
          <cell r="E674" t="str">
            <v>PTZOptics</v>
          </cell>
          <cell r="F674" t="str">
            <v>PTZOptics</v>
          </cell>
          <cell r="G674">
            <v>45597</v>
          </cell>
          <cell r="H674">
            <v>0</v>
          </cell>
          <cell r="I674" t="str">
            <v>Yes</v>
          </cell>
          <cell r="J674" t="str">
            <v>No</v>
          </cell>
          <cell r="L674">
            <v>614</v>
          </cell>
          <cell r="M674">
            <v>1009</v>
          </cell>
          <cell r="N674">
            <v>45595</v>
          </cell>
        </row>
        <row r="675">
          <cell r="A675" t="str">
            <v>PT20X-SE-WH-G3</v>
          </cell>
          <cell r="B675" t="str">
            <v>PT20X-SE-GY-G3 / PT20X-SE-WH-G3</v>
          </cell>
          <cell r="C675" t="str">
            <v>PTZOptics</v>
          </cell>
          <cell r="D675" t="str">
            <v>PTZOptics Move SE 20X</v>
          </cell>
          <cell r="E675" t="str">
            <v>PTZOptics</v>
          </cell>
          <cell r="F675" t="str">
            <v>PTZOptics</v>
          </cell>
          <cell r="G675">
            <v>45597</v>
          </cell>
          <cell r="H675">
            <v>0</v>
          </cell>
          <cell r="I675" t="str">
            <v>Yes</v>
          </cell>
          <cell r="J675" t="str">
            <v>No</v>
          </cell>
          <cell r="L675">
            <v>614</v>
          </cell>
          <cell r="M675">
            <v>1009</v>
          </cell>
          <cell r="N675">
            <v>45595</v>
          </cell>
        </row>
        <row r="676">
          <cell r="A676" t="str">
            <v>PT20XSE-PRODUCER-JOY4</v>
          </cell>
          <cell r="B676" t="str">
            <v>PT20XSE-PRODUCER-JOY4</v>
          </cell>
          <cell r="C676" t="str">
            <v>PTZOptics</v>
          </cell>
          <cell r="D676" t="str">
            <v>PTZOptics Producer-SE Bundle with 3x 20X Move SE Auto-Tracking PTZ Cameras with NDI®|HX in Grey and a IP JOY Controller</v>
          </cell>
          <cell r="E676" t="str">
            <v>PTZOptics</v>
          </cell>
          <cell r="F676" t="str">
            <v>PTZOptics</v>
          </cell>
          <cell r="G676">
            <v>45597</v>
          </cell>
          <cell r="H676">
            <v>0</v>
          </cell>
          <cell r="I676" t="str">
            <v>Yes</v>
          </cell>
          <cell r="J676" t="str">
            <v>No</v>
          </cell>
          <cell r="L676">
            <v>2056</v>
          </cell>
          <cell r="M676">
            <v>3650</v>
          </cell>
          <cell r="N676">
            <v>45595</v>
          </cell>
        </row>
        <row r="677">
          <cell r="A677" t="str">
            <v>PT30X-4K-GY-G3</v>
          </cell>
          <cell r="B677" t="str">
            <v>PT30X-4K-WH-G3 / PT30X-4K-GY-G3</v>
          </cell>
          <cell r="C677" t="str">
            <v>PTZOptics</v>
          </cell>
          <cell r="D677" t="str">
            <v>PTZOptics Move 4K 30X</v>
          </cell>
          <cell r="E677" t="str">
            <v>PTZOptics</v>
          </cell>
          <cell r="F677" t="str">
            <v>PTZOptics</v>
          </cell>
          <cell r="G677">
            <v>45597</v>
          </cell>
          <cell r="H677">
            <v>1</v>
          </cell>
          <cell r="I677" t="str">
            <v>Yes</v>
          </cell>
          <cell r="J677" t="str">
            <v>No</v>
          </cell>
          <cell r="L677">
            <v>1228</v>
          </cell>
          <cell r="M677">
            <v>2016</v>
          </cell>
          <cell r="N677">
            <v>45595</v>
          </cell>
        </row>
        <row r="678">
          <cell r="A678" t="str">
            <v>PT30X-4K-WH-G3</v>
          </cell>
          <cell r="B678" t="str">
            <v>PT30X-4K-WH-G3 / PT30X-4K-GY-G3</v>
          </cell>
          <cell r="C678" t="str">
            <v>PTZOptics</v>
          </cell>
          <cell r="D678" t="str">
            <v>PTZOptics Move 4K 30X</v>
          </cell>
          <cell r="E678" t="str">
            <v>PTZOptics</v>
          </cell>
          <cell r="F678" t="str">
            <v>PTZOptics</v>
          </cell>
          <cell r="G678">
            <v>45597</v>
          </cell>
          <cell r="H678">
            <v>0</v>
          </cell>
          <cell r="I678" t="str">
            <v>Yes</v>
          </cell>
          <cell r="J678" t="str">
            <v>No</v>
          </cell>
          <cell r="L678">
            <v>1228</v>
          </cell>
          <cell r="M678">
            <v>2016</v>
          </cell>
          <cell r="N678">
            <v>45595</v>
          </cell>
        </row>
        <row r="679">
          <cell r="A679" t="str">
            <v>PT30X-LINK-4K-GY</v>
          </cell>
          <cell r="B679" t="str">
            <v>PT30X-LINK-4K-WH / PT30X-LINK-4K-GY</v>
          </cell>
          <cell r="C679" t="str">
            <v>PTZOptics</v>
          </cell>
          <cell r="D679" t="str">
            <v>PTZOptics Link 4K 30X</v>
          </cell>
          <cell r="E679" t="str">
            <v>PTZOptics</v>
          </cell>
          <cell r="F679" t="str">
            <v>PTZOptics</v>
          </cell>
          <cell r="G679">
            <v>45597</v>
          </cell>
          <cell r="H679">
            <v>0</v>
          </cell>
          <cell r="I679" t="str">
            <v>Yes</v>
          </cell>
          <cell r="J679" t="str">
            <v>No</v>
          </cell>
          <cell r="L679">
            <v>1284</v>
          </cell>
          <cell r="M679">
            <v>2600</v>
          </cell>
          <cell r="N679">
            <v>45595</v>
          </cell>
        </row>
        <row r="680">
          <cell r="A680" t="str">
            <v>PT30X-LINK-4K-WH</v>
          </cell>
          <cell r="B680" t="str">
            <v>PT30X-LINK-4K-WH / PT30X-LINK-4K-GY</v>
          </cell>
          <cell r="C680" t="str">
            <v>PTZOptics</v>
          </cell>
          <cell r="D680" t="str">
            <v>PTZOptics Link 4K 30X</v>
          </cell>
          <cell r="E680" t="str">
            <v>PTZOptics</v>
          </cell>
          <cell r="F680" t="str">
            <v>PTZOptics</v>
          </cell>
          <cell r="G680">
            <v>45597</v>
          </cell>
          <cell r="H680">
            <v>0</v>
          </cell>
          <cell r="I680" t="str">
            <v>Yes</v>
          </cell>
          <cell r="J680" t="str">
            <v>No</v>
          </cell>
          <cell r="L680">
            <v>1284</v>
          </cell>
          <cell r="M680">
            <v>2600</v>
          </cell>
          <cell r="N680">
            <v>45595</v>
          </cell>
        </row>
        <row r="681">
          <cell r="A681" t="str">
            <v>PT30X-SE-GY-G3</v>
          </cell>
          <cell r="B681" t="str">
            <v>PT30X-SE-GY-G3 / PT30X-SE-WH-G3</v>
          </cell>
          <cell r="C681" t="str">
            <v>PTZOptics</v>
          </cell>
          <cell r="D681" t="str">
            <v>PTZOptics Move SE 30X</v>
          </cell>
          <cell r="E681" t="str">
            <v>PTZOptics</v>
          </cell>
          <cell r="F681" t="str">
            <v>PTZOptics</v>
          </cell>
          <cell r="G681">
            <v>45597</v>
          </cell>
          <cell r="H681">
            <v>0</v>
          </cell>
          <cell r="I681" t="str">
            <v>Yes</v>
          </cell>
          <cell r="J681" t="str">
            <v>No</v>
          </cell>
          <cell r="L681">
            <v>670</v>
          </cell>
          <cell r="M681">
            <v>1100</v>
          </cell>
          <cell r="N681">
            <v>45595</v>
          </cell>
        </row>
        <row r="682">
          <cell r="A682" t="str">
            <v>PT30X-SE-WH-G3</v>
          </cell>
          <cell r="B682" t="str">
            <v>PT30X-SE-GY-G3 / PT30X-SE-WH-G3</v>
          </cell>
          <cell r="C682" t="str">
            <v>PTZOptics</v>
          </cell>
          <cell r="D682" t="str">
            <v>PTZOptics Move SE 30X</v>
          </cell>
          <cell r="E682" t="str">
            <v>PTZOptics</v>
          </cell>
          <cell r="F682" t="str">
            <v>PTZOptics</v>
          </cell>
          <cell r="G682">
            <v>45597</v>
          </cell>
          <cell r="H682">
            <v>0</v>
          </cell>
          <cell r="I682" t="str">
            <v>Yes</v>
          </cell>
          <cell r="J682" t="str">
            <v>No</v>
          </cell>
          <cell r="L682">
            <v>670</v>
          </cell>
          <cell r="M682">
            <v>1100</v>
          </cell>
          <cell r="N682">
            <v>45595</v>
          </cell>
        </row>
        <row r="683">
          <cell r="A683" t="str">
            <v>PT-CM-1-BK</v>
          </cell>
          <cell r="B683" t="str">
            <v>PT-CM-1-WH / PT-CM-1-BK</v>
          </cell>
          <cell r="C683" t="str">
            <v>PTZOptics</v>
          </cell>
          <cell r="D683" t="str">
            <v>PTZ Camera Ceiling Mount (Standard)</v>
          </cell>
          <cell r="E683" t="str">
            <v>PTZOptics</v>
          </cell>
          <cell r="F683" t="str">
            <v>PTZOptics</v>
          </cell>
          <cell r="G683">
            <v>45597</v>
          </cell>
          <cell r="H683">
            <v>0</v>
          </cell>
          <cell r="I683" t="str">
            <v>Yes</v>
          </cell>
          <cell r="J683" t="str">
            <v>No</v>
          </cell>
          <cell r="L683">
            <v>34</v>
          </cell>
          <cell r="M683">
            <v>55</v>
          </cell>
          <cell r="N683">
            <v>45595</v>
          </cell>
        </row>
        <row r="684">
          <cell r="A684" t="str">
            <v>PT-CM-1-WH</v>
          </cell>
          <cell r="B684" t="str">
            <v>PT-CM-1-WH / PT-CM-1-BK</v>
          </cell>
          <cell r="C684" t="str">
            <v>PTZOptics</v>
          </cell>
          <cell r="D684" t="str">
            <v>PTZ Camera Ceiling Mount (Standard)</v>
          </cell>
          <cell r="E684" t="str">
            <v>PTZOptics</v>
          </cell>
          <cell r="F684" t="str">
            <v>PTZOptics</v>
          </cell>
          <cell r="G684">
            <v>45597</v>
          </cell>
          <cell r="H684">
            <v>0</v>
          </cell>
          <cell r="I684" t="str">
            <v>Yes</v>
          </cell>
          <cell r="J684" t="str">
            <v>No</v>
          </cell>
          <cell r="L684">
            <v>34</v>
          </cell>
          <cell r="M684">
            <v>55</v>
          </cell>
          <cell r="N684">
            <v>45595</v>
          </cell>
        </row>
        <row r="685">
          <cell r="A685" t="str">
            <v>PT-CM-3-BK</v>
          </cell>
          <cell r="B685" t="str">
            <v>PT-CM-3-WH / PT-CM-3-BK</v>
          </cell>
          <cell r="C685" t="str">
            <v>PTZOptics</v>
          </cell>
          <cell r="D685" t="str">
            <v>PTZ Camera Ceiling Mount (Large)</v>
          </cell>
          <cell r="E685" t="str">
            <v>PTZOptics</v>
          </cell>
          <cell r="F685" t="str">
            <v>PTZOptics</v>
          </cell>
          <cell r="G685">
            <v>45597</v>
          </cell>
          <cell r="H685">
            <v>0</v>
          </cell>
          <cell r="I685" t="str">
            <v>Yes</v>
          </cell>
          <cell r="J685" t="str">
            <v>No</v>
          </cell>
          <cell r="L685">
            <v>34</v>
          </cell>
          <cell r="M685">
            <v>55</v>
          </cell>
          <cell r="N685">
            <v>45595</v>
          </cell>
        </row>
        <row r="686">
          <cell r="A686" t="str">
            <v>PT-CM-3-WH</v>
          </cell>
          <cell r="B686" t="str">
            <v>PT-CM-3-WH / PT-CM-3-BK</v>
          </cell>
          <cell r="C686" t="str">
            <v>PTZOptics</v>
          </cell>
          <cell r="D686" t="str">
            <v>PTZ Camera Ceiling Mount (Large)</v>
          </cell>
          <cell r="E686" t="str">
            <v>PTZOptics</v>
          </cell>
          <cell r="F686" t="str">
            <v>PTZOptics</v>
          </cell>
          <cell r="G686">
            <v>45597</v>
          </cell>
          <cell r="H686">
            <v>0</v>
          </cell>
          <cell r="I686" t="str">
            <v>Yes</v>
          </cell>
          <cell r="J686" t="str">
            <v>No</v>
          </cell>
          <cell r="L686">
            <v>34</v>
          </cell>
          <cell r="M686">
            <v>55</v>
          </cell>
          <cell r="N686">
            <v>45595</v>
          </cell>
        </row>
        <row r="687">
          <cell r="A687" t="str">
            <v>PT-JOY-G4</v>
          </cell>
          <cell r="B687" t="str">
            <v>PT-JOY-G4</v>
          </cell>
          <cell r="C687" t="str">
            <v>PTZOptics</v>
          </cell>
          <cell r="D687" t="str">
            <v>PTZOptics PT-JOY-G4</v>
          </cell>
          <cell r="E687" t="str">
            <v>PTZOptics</v>
          </cell>
          <cell r="F687" t="str">
            <v>PTZOptics</v>
          </cell>
          <cell r="G687">
            <v>45597</v>
          </cell>
          <cell r="H687">
            <v>0</v>
          </cell>
          <cell r="I687" t="str">
            <v>Yes</v>
          </cell>
          <cell r="J687" t="str">
            <v>No</v>
          </cell>
          <cell r="L687">
            <v>363</v>
          </cell>
          <cell r="M687">
            <v>595</v>
          </cell>
          <cell r="N687">
            <v>45595</v>
          </cell>
        </row>
        <row r="688">
          <cell r="A688" t="str">
            <v>PT-PM-3-WH</v>
          </cell>
          <cell r="B688" t="str">
            <v>PT-PM-3-WH</v>
          </cell>
          <cell r="C688" t="str">
            <v>PTZOptics</v>
          </cell>
          <cell r="D688" t="str">
            <v>PTZ Camera Pole Mount (Large)</v>
          </cell>
          <cell r="E688" t="str">
            <v>PTZOptics</v>
          </cell>
          <cell r="F688" t="str">
            <v>PTZOptics</v>
          </cell>
          <cell r="G688">
            <v>45597</v>
          </cell>
          <cell r="H688">
            <v>0</v>
          </cell>
          <cell r="I688" t="str">
            <v>Yes</v>
          </cell>
          <cell r="J688" t="str">
            <v>No</v>
          </cell>
          <cell r="L688">
            <v>79</v>
          </cell>
          <cell r="M688">
            <v>129</v>
          </cell>
          <cell r="N688">
            <v>45595</v>
          </cell>
        </row>
        <row r="689">
          <cell r="A689" t="str">
            <v>PT-PSB-U</v>
          </cell>
          <cell r="B689" t="str">
            <v>PT-PSB-U</v>
          </cell>
          <cell r="C689" t="str">
            <v>PTZOptics</v>
          </cell>
          <cell r="D689" t="str">
            <v>Spare PTZOptics PTZ Universal Power Supply</v>
          </cell>
          <cell r="E689" t="str">
            <v>PTZOptics</v>
          </cell>
          <cell r="F689" t="str">
            <v>PTZOptics</v>
          </cell>
          <cell r="G689">
            <v>45597</v>
          </cell>
          <cell r="H689">
            <v>0</v>
          </cell>
          <cell r="I689" t="str">
            <v>Yes</v>
          </cell>
          <cell r="J689" t="str">
            <v>No</v>
          </cell>
          <cell r="L689">
            <v>14</v>
          </cell>
          <cell r="M689">
            <v>24</v>
          </cell>
          <cell r="N689">
            <v>45595</v>
          </cell>
        </row>
        <row r="690">
          <cell r="A690" t="str">
            <v>PT-REMOTE</v>
          </cell>
          <cell r="B690" t="str">
            <v>PT-REMOTE</v>
          </cell>
          <cell r="C690" t="str">
            <v>PTZOptics</v>
          </cell>
          <cell r="D690" t="str">
            <v>Spare PTZOptics Remote</v>
          </cell>
          <cell r="E690" t="str">
            <v>PTZOptics</v>
          </cell>
          <cell r="F690" t="str">
            <v>PTZOptics</v>
          </cell>
          <cell r="G690">
            <v>45597</v>
          </cell>
          <cell r="H690">
            <v>0</v>
          </cell>
          <cell r="I690" t="str">
            <v>Yes</v>
          </cell>
          <cell r="J690" t="str">
            <v>No</v>
          </cell>
          <cell r="L690">
            <v>14</v>
          </cell>
          <cell r="M690">
            <v>24</v>
          </cell>
          <cell r="N690">
            <v>45595</v>
          </cell>
        </row>
        <row r="691">
          <cell r="A691" t="str">
            <v>PT-REMOTE-2</v>
          </cell>
          <cell r="B691" t="str">
            <v>PT-REMOTE-2</v>
          </cell>
          <cell r="C691" t="str">
            <v>PTZOptics</v>
          </cell>
          <cell r="D691" t="str">
            <v>Spare PTZOptics Remote</v>
          </cell>
          <cell r="E691" t="str">
            <v>PTZOptics</v>
          </cell>
          <cell r="F691" t="str">
            <v>PTZOptics</v>
          </cell>
          <cell r="G691">
            <v>45597</v>
          </cell>
          <cell r="H691">
            <v>0</v>
          </cell>
          <cell r="I691" t="str">
            <v>Yes</v>
          </cell>
          <cell r="J691" t="str">
            <v>No</v>
          </cell>
          <cell r="L691">
            <v>14</v>
          </cell>
          <cell r="M691">
            <v>24</v>
          </cell>
          <cell r="N691">
            <v>45595</v>
          </cell>
        </row>
        <row r="692">
          <cell r="A692" t="str">
            <v>PT-STUDIOPRO</v>
          </cell>
          <cell r="B692" t="str">
            <v>PT-STUDIOPRO</v>
          </cell>
          <cell r="C692" t="str">
            <v>PTZOptics</v>
          </cell>
          <cell r="D692" t="str">
            <v>PTZOptics Studio Pro Camera</v>
          </cell>
          <cell r="E692" t="str">
            <v>PTZOptics</v>
          </cell>
          <cell r="F692" t="str">
            <v>PTZOptics</v>
          </cell>
          <cell r="G692">
            <v>45597</v>
          </cell>
          <cell r="H692">
            <v>0</v>
          </cell>
          <cell r="I692" t="str">
            <v>Yes</v>
          </cell>
          <cell r="J692" t="str">
            <v>No</v>
          </cell>
          <cell r="L692">
            <v>391</v>
          </cell>
          <cell r="M692">
            <v>640</v>
          </cell>
          <cell r="N692">
            <v>45595</v>
          </cell>
        </row>
        <row r="693">
          <cell r="A693" t="str">
            <v>PT-SUPERJOY-G1</v>
          </cell>
          <cell r="B693" t="str">
            <v>PT-SUPERJOY-G1</v>
          </cell>
          <cell r="C693" t="str">
            <v>PTZOptics</v>
          </cell>
          <cell r="D693" t="str">
            <v>PTZOptics SuperJoy</v>
          </cell>
          <cell r="E693" t="str">
            <v>PTZOptics</v>
          </cell>
          <cell r="F693" t="str">
            <v>PTZOptics</v>
          </cell>
          <cell r="G693">
            <v>45597</v>
          </cell>
          <cell r="H693">
            <v>0</v>
          </cell>
          <cell r="I693" t="str">
            <v>Yes</v>
          </cell>
          <cell r="J693" t="str">
            <v>No</v>
          </cell>
          <cell r="L693">
            <v>503</v>
          </cell>
          <cell r="M693">
            <v>825</v>
          </cell>
          <cell r="N693">
            <v>45595</v>
          </cell>
        </row>
        <row r="694">
          <cell r="A694" t="str">
            <v>PT-WM-3-BK</v>
          </cell>
          <cell r="B694" t="str">
            <v>PT-WM-3-WH / PT-WM-3-BK</v>
          </cell>
          <cell r="C694" t="str">
            <v>PTZOptics</v>
          </cell>
          <cell r="D694" t="str">
            <v>PTZOptics PT-WM-3-BK Large Universal Wall Mount - Black</v>
          </cell>
          <cell r="E694" t="str">
            <v>PTZOptics</v>
          </cell>
          <cell r="F694" t="str">
            <v>PTZOptics</v>
          </cell>
          <cell r="G694">
            <v>45597</v>
          </cell>
          <cell r="H694">
            <v>0</v>
          </cell>
          <cell r="I694" t="str">
            <v>Yes</v>
          </cell>
          <cell r="J694" t="str">
            <v>No</v>
          </cell>
          <cell r="L694">
            <v>62</v>
          </cell>
          <cell r="M694">
            <v>101</v>
          </cell>
          <cell r="N694">
            <v>45595</v>
          </cell>
        </row>
        <row r="695">
          <cell r="A695" t="str">
            <v>PT-WM-3-WH</v>
          </cell>
          <cell r="B695" t="str">
            <v>PT-WM-3-WH / PT-WM-3-BK</v>
          </cell>
          <cell r="C695" t="str">
            <v>PTZOptics</v>
          </cell>
          <cell r="D695" t="str">
            <v>PTZOptics PT-WM-3-WH Large Universal Wall Mount - White</v>
          </cell>
          <cell r="E695" t="str">
            <v>PTZOptics</v>
          </cell>
          <cell r="F695" t="str">
            <v>PTZOptics</v>
          </cell>
          <cell r="G695">
            <v>45597</v>
          </cell>
          <cell r="H695">
            <v>0</v>
          </cell>
          <cell r="I695" t="str">
            <v>Yes</v>
          </cell>
          <cell r="J695" t="str">
            <v>No</v>
          </cell>
          <cell r="L695">
            <v>62</v>
          </cell>
          <cell r="M695">
            <v>101</v>
          </cell>
          <cell r="N695">
            <v>45595</v>
          </cell>
        </row>
        <row r="696">
          <cell r="A696" t="str">
            <v>RAV-CA-USB-C/3m</v>
          </cell>
          <cell r="B696" t="str">
            <v>RAV-CA-USB-C/3m</v>
          </cell>
          <cell r="C696" t="str">
            <v>ReThink</v>
          </cell>
          <cell r="D696" t="str">
            <v>ReThink 3M USB-C to USB-C Cable for Rethink Switchers Full Function (Video,Data,Power)</v>
          </cell>
          <cell r="E696" t="str">
            <v>Rethink</v>
          </cell>
          <cell r="F696" t="str">
            <v>Rethink</v>
          </cell>
          <cell r="G696">
            <v>45882</v>
          </cell>
          <cell r="H696">
            <v>10</v>
          </cell>
          <cell r="I696" t="str">
            <v>Yes</v>
          </cell>
          <cell r="J696" t="str">
            <v>No</v>
          </cell>
          <cell r="L696">
            <v>84</v>
          </cell>
          <cell r="M696">
            <v>120</v>
          </cell>
          <cell r="N696">
            <v>45882</v>
          </cell>
        </row>
        <row r="697">
          <cell r="A697" t="str">
            <v>RAV-SW-USB-Smarthub3.0</v>
          </cell>
          <cell r="B697" t="str">
            <v>RAV-SW-USB-Smarthub3.0</v>
          </cell>
          <cell r="C697" t="str">
            <v>ReThink</v>
          </cell>
          <cell r="D697" t="str">
            <v xml:space="preserve">ReThink 2x USB Host and 3x USB Device Auto Switcher USB 3.0. </v>
          </cell>
          <cell r="E697" t="str">
            <v>Rethink</v>
          </cell>
          <cell r="F697" t="str">
            <v>Rethink</v>
          </cell>
          <cell r="G697">
            <v>45882</v>
          </cell>
          <cell r="H697">
            <v>0</v>
          </cell>
          <cell r="I697" t="str">
            <v>Yes</v>
          </cell>
          <cell r="J697" t="str">
            <v>No</v>
          </cell>
          <cell r="L697">
            <v>227.49999999999997</v>
          </cell>
          <cell r="M697">
            <v>325</v>
          </cell>
          <cell r="N697">
            <v>45882</v>
          </cell>
        </row>
        <row r="698">
          <cell r="A698" t="str">
            <v>RAV-SW-C2x1HU</v>
          </cell>
          <cell r="B698" t="str">
            <v>RAV-SW-C2x1HU</v>
          </cell>
          <cell r="C698" t="str">
            <v>ReThink</v>
          </cell>
          <cell r="D698" t="str">
            <v>ReThink 2x1 USB-C &amp; HDMI Auto Switcher 4K60 (Entry Level - Bundle Unit)</v>
          </cell>
          <cell r="E698" t="str">
            <v>Rethink</v>
          </cell>
          <cell r="F698" t="str">
            <v>Rethink</v>
          </cell>
          <cell r="G698">
            <v>45882</v>
          </cell>
          <cell r="H698">
            <v>4</v>
          </cell>
          <cell r="I698" t="str">
            <v>Yes</v>
          </cell>
          <cell r="J698" t="str">
            <v>No</v>
          </cell>
          <cell r="L698">
            <v>262.5</v>
          </cell>
          <cell r="M698">
            <v>375</v>
          </cell>
          <cell r="N698">
            <v>45882</v>
          </cell>
        </row>
        <row r="699">
          <cell r="A699" t="str">
            <v>RAV-SW-2x1HU</v>
          </cell>
          <cell r="B699" t="str">
            <v>RAV-SW-2x1HU</v>
          </cell>
          <cell r="C699" t="str">
            <v>ReThink</v>
          </cell>
          <cell r="D699" t="str">
            <v>ReThink 2x1 USB-C &amp; HDMI Auto Switcher 4K60</v>
          </cell>
          <cell r="E699" t="str">
            <v>Rethink</v>
          </cell>
          <cell r="F699" t="str">
            <v>Rethink</v>
          </cell>
          <cell r="G699">
            <v>45882</v>
          </cell>
          <cell r="H699">
            <v>0</v>
          </cell>
          <cell r="I699" t="str">
            <v>Yes</v>
          </cell>
          <cell r="J699" t="str">
            <v>No</v>
          </cell>
          <cell r="L699">
            <v>315</v>
          </cell>
          <cell r="M699">
            <v>450</v>
          </cell>
          <cell r="N699">
            <v>45882</v>
          </cell>
        </row>
        <row r="700">
          <cell r="A700" t="str">
            <v>RAV-SW-2x1U</v>
          </cell>
          <cell r="B700" t="str">
            <v>RAV-SW-2x1U</v>
          </cell>
          <cell r="C700" t="str">
            <v>ReThink</v>
          </cell>
          <cell r="D700" t="str">
            <v>ReThink 2x1 USB-C Auto Switcher 4K60</v>
          </cell>
          <cell r="E700" t="str">
            <v>Rethink</v>
          </cell>
          <cell r="F700" t="str">
            <v>Rethink</v>
          </cell>
          <cell r="G700">
            <v>45882</v>
          </cell>
          <cell r="H700">
            <v>0</v>
          </cell>
          <cell r="I700" t="str">
            <v>Yes</v>
          </cell>
          <cell r="J700" t="str">
            <v>No</v>
          </cell>
          <cell r="L700">
            <v>332.5</v>
          </cell>
          <cell r="M700">
            <v>475</v>
          </cell>
          <cell r="N700">
            <v>45882</v>
          </cell>
        </row>
        <row r="701">
          <cell r="A701" t="str">
            <v>RAV-SW-4X1HU</v>
          </cell>
          <cell r="B701" t="str">
            <v>RAV-SW-4X1HU</v>
          </cell>
          <cell r="C701" t="str">
            <v>ReThink</v>
          </cell>
          <cell r="D701" t="str">
            <v>ReThink 4X1 USB-C &amp; HDMI Auto Switcher 4K60</v>
          </cell>
          <cell r="E701" t="str">
            <v>Rethink</v>
          </cell>
          <cell r="F701" t="str">
            <v>Rethink</v>
          </cell>
          <cell r="G701">
            <v>45882</v>
          </cell>
          <cell r="H701">
            <v>0</v>
          </cell>
          <cell r="I701" t="str">
            <v>Yes</v>
          </cell>
          <cell r="J701" t="str">
            <v>No</v>
          </cell>
          <cell r="L701">
            <v>489.99999999999994</v>
          </cell>
          <cell r="M701">
            <v>700</v>
          </cell>
          <cell r="N701">
            <v>45882</v>
          </cell>
        </row>
        <row r="702">
          <cell r="A702" t="str">
            <v>RAV-SW-4X1HU-VC</v>
          </cell>
          <cell r="B702" t="str">
            <v>RAV-SW-4X1HU-VC</v>
          </cell>
          <cell r="C702" t="str">
            <v>ReThink</v>
          </cell>
          <cell r="D702" t="str">
            <v>ReThink 4x1 USB-C &amp; HDMI Auto Switcher 4K30 with Video Conferencing Support</v>
          </cell>
          <cell r="E702" t="str">
            <v>Rethink</v>
          </cell>
          <cell r="F702" t="str">
            <v>Rethink</v>
          </cell>
          <cell r="G702">
            <v>45882</v>
          </cell>
          <cell r="H702">
            <v>0</v>
          </cell>
          <cell r="I702" t="str">
            <v>Yes</v>
          </cell>
          <cell r="J702" t="str">
            <v>No</v>
          </cell>
          <cell r="L702">
            <v>437.5</v>
          </cell>
          <cell r="M702">
            <v>625</v>
          </cell>
          <cell r="N702">
            <v>45882</v>
          </cell>
        </row>
        <row r="703">
          <cell r="A703" t="str">
            <v>RAV-SW-2x1HU100-Tx/Rx</v>
          </cell>
          <cell r="B703" t="str">
            <v>RAV-SW-2x1HU100-Tx/Rx</v>
          </cell>
          <cell r="C703" t="str">
            <v>ReThink</v>
          </cell>
          <cell r="D703" t="str">
            <v>ReThink 2x1 HDMI HDBT 3.0 &amp; USB 2.0 + USB-C Auto Switcher Extender 100m Tx/Rx Pair</v>
          </cell>
          <cell r="E703" t="str">
            <v>Rethink</v>
          </cell>
          <cell r="F703" t="str">
            <v>Rethink</v>
          </cell>
          <cell r="G703">
            <v>45882</v>
          </cell>
          <cell r="H703">
            <v>0</v>
          </cell>
          <cell r="I703" t="str">
            <v>Yes</v>
          </cell>
          <cell r="J703" t="str">
            <v>No</v>
          </cell>
          <cell r="L703">
            <v>489.99999999999994</v>
          </cell>
          <cell r="M703">
            <v>700</v>
          </cell>
          <cell r="N703">
            <v>45882</v>
          </cell>
        </row>
        <row r="704">
          <cell r="A704" t="str">
            <v>RAV-SW-2x1U2H100-TxRx</v>
          </cell>
          <cell r="B704" t="str">
            <v>RAV-SW-2x1U2H100-TxRx</v>
          </cell>
          <cell r="C704" t="str">
            <v>ReThink</v>
          </cell>
          <cell r="D704" t="str">
            <v>ReThink 2x USB-C Switcher Extender with 2 HDMI Output, 100m, (Dual Screen Extended Desktop)</v>
          </cell>
          <cell r="E704" t="str">
            <v>Rethink</v>
          </cell>
          <cell r="F704" t="str">
            <v>Rethink</v>
          </cell>
          <cell r="G704">
            <v>45882</v>
          </cell>
          <cell r="H704">
            <v>0</v>
          </cell>
          <cell r="I704" t="str">
            <v>Yes</v>
          </cell>
          <cell r="J704" t="str">
            <v>No</v>
          </cell>
          <cell r="L704">
            <v>525</v>
          </cell>
          <cell r="M704">
            <v>750</v>
          </cell>
          <cell r="N704">
            <v>45882</v>
          </cell>
        </row>
        <row r="705">
          <cell r="A705" t="str">
            <v>RAV-MS-4x2HU</v>
          </cell>
          <cell r="B705" t="str">
            <v>RAV-MS-4x2HU</v>
          </cell>
          <cell r="C705" t="str">
            <v>ReThink</v>
          </cell>
          <cell r="D705" t="str">
            <v>ReThink 4x2 USB-C &amp; HDMI 4K60 Auto Switching Matrix</v>
          </cell>
          <cell r="E705" t="str">
            <v>Rethink</v>
          </cell>
          <cell r="F705" t="str">
            <v>Rethink</v>
          </cell>
          <cell r="G705">
            <v>45882</v>
          </cell>
          <cell r="H705">
            <v>0</v>
          </cell>
          <cell r="I705" t="str">
            <v>Yes</v>
          </cell>
          <cell r="J705" t="str">
            <v>No</v>
          </cell>
          <cell r="L705">
            <v>630</v>
          </cell>
          <cell r="M705">
            <v>900</v>
          </cell>
          <cell r="N705">
            <v>45882</v>
          </cell>
        </row>
        <row r="706">
          <cell r="A706" t="str">
            <v>RAV-MV-4X2HU-Tx/Rx</v>
          </cell>
          <cell r="B706" t="str">
            <v>RAV-MV-4X2HU-Tx/Rx</v>
          </cell>
          <cell r="C706" t="str">
            <v>ReThink</v>
          </cell>
          <cell r="D706" t="str">
            <v>ReThink 4x2 USB-C &amp; HDMI 4K60 Auto Switching Matrix Seamless Multi Viewer with HDMI Receiver</v>
          </cell>
          <cell r="E706" t="str">
            <v>Rethink</v>
          </cell>
          <cell r="F706" t="str">
            <v>Rethink</v>
          </cell>
          <cell r="G706">
            <v>45882</v>
          </cell>
          <cell r="H706">
            <v>0</v>
          </cell>
          <cell r="I706" t="str">
            <v>Yes</v>
          </cell>
          <cell r="J706" t="str">
            <v>No</v>
          </cell>
          <cell r="L706">
            <v>1330</v>
          </cell>
          <cell r="M706">
            <v>1900</v>
          </cell>
          <cell r="N706">
            <v>45882</v>
          </cell>
        </row>
        <row r="707">
          <cell r="A707" t="str">
            <v>RAV-MS-4X2HU-Tx</v>
          </cell>
          <cell r="B707" t="str">
            <v>RAV-MS-4X2HU-Tx</v>
          </cell>
          <cell r="C707" t="str">
            <v>ReThink</v>
          </cell>
          <cell r="D707" t="str">
            <v>ReThink 4x2 USB-C &amp; HDMI 4K60 Auto Switching Matrix with MST and HBDT output.</v>
          </cell>
          <cell r="E707" t="str">
            <v>Rethink</v>
          </cell>
          <cell r="F707" t="str">
            <v>Rethink</v>
          </cell>
          <cell r="G707">
            <v>45882</v>
          </cell>
          <cell r="H707">
            <v>0</v>
          </cell>
          <cell r="I707" t="str">
            <v>Yes</v>
          </cell>
          <cell r="J707" t="str">
            <v>No</v>
          </cell>
          <cell r="L707">
            <v>1470</v>
          </cell>
          <cell r="M707">
            <v>2100</v>
          </cell>
          <cell r="N707">
            <v>45882</v>
          </cell>
        </row>
        <row r="708">
          <cell r="A708" t="str">
            <v>RAV-MS-4x2-HU-MST</v>
          </cell>
          <cell r="B708" t="str">
            <v>RAV-MS-4x2-HU-MST</v>
          </cell>
          <cell r="C708" t="str">
            <v>ReThink</v>
          </cell>
          <cell r="D708" t="str">
            <v>ReThink 4x2 USB-C &amp; HDMI 4K60 Auto Switching Matrix with MST</v>
          </cell>
          <cell r="E708" t="str">
            <v>Rethink</v>
          </cell>
          <cell r="F708" t="str">
            <v>Rethink</v>
          </cell>
          <cell r="G708">
            <v>45882</v>
          </cell>
          <cell r="H708">
            <v>0</v>
          </cell>
          <cell r="I708" t="str">
            <v>Yes</v>
          </cell>
          <cell r="J708" t="str">
            <v>No</v>
          </cell>
          <cell r="L708">
            <v>770</v>
          </cell>
          <cell r="M708">
            <v>1100</v>
          </cell>
          <cell r="N708">
            <v>45882</v>
          </cell>
        </row>
        <row r="709">
          <cell r="A709" t="str">
            <v>RAV-MSDL-4x2HU-Tx/Rx</v>
          </cell>
          <cell r="B709" t="str">
            <v>RAV-MSDL-4x2HU-Tx/Rx</v>
          </cell>
          <cell r="C709" t="str">
            <v>ReThink</v>
          </cell>
          <cell r="D709" t="str">
            <v>ReThink 4x2 USB-C &amp; HDMI 4K60 Auto Switching Matrix with MST over Dual HDBT</v>
          </cell>
          <cell r="E709" t="str">
            <v>Rethink</v>
          </cell>
          <cell r="F709" t="str">
            <v>Rethink</v>
          </cell>
          <cell r="G709">
            <v>45882</v>
          </cell>
          <cell r="H709">
            <v>0</v>
          </cell>
          <cell r="I709" t="str">
            <v>Yes</v>
          </cell>
          <cell r="J709" t="str">
            <v>No</v>
          </cell>
          <cell r="L709">
            <v>1750</v>
          </cell>
          <cell r="M709">
            <v>2500</v>
          </cell>
          <cell r="N709">
            <v>45882</v>
          </cell>
        </row>
        <row r="710">
          <cell r="A710" t="str">
            <v>RAV-EX-H70-Tx/Rx</v>
          </cell>
          <cell r="B710" t="str">
            <v>RAV-EX-H70-Tx/Rx</v>
          </cell>
          <cell r="C710" t="str">
            <v>ReThink</v>
          </cell>
          <cell r="D710" t="str">
            <v>ReThink HDMI 4K60 Cat 6a Extender, 70m Tx/Rx Pair. Local Loop output</v>
          </cell>
          <cell r="E710" t="str">
            <v>Rethink</v>
          </cell>
          <cell r="F710" t="str">
            <v>Rethink</v>
          </cell>
          <cell r="G710">
            <v>45882</v>
          </cell>
          <cell r="H710">
            <v>0</v>
          </cell>
          <cell r="I710" t="str">
            <v>Yes</v>
          </cell>
          <cell r="J710" t="str">
            <v>No</v>
          </cell>
          <cell r="L710">
            <v>157.5</v>
          </cell>
          <cell r="M710">
            <v>225</v>
          </cell>
          <cell r="N710">
            <v>45882</v>
          </cell>
        </row>
        <row r="711">
          <cell r="A711" t="str">
            <v>RAV-EX-UA100-Tx/Rx</v>
          </cell>
          <cell r="B711" t="str">
            <v>RAV-EX-UA100-Tx/Rx</v>
          </cell>
          <cell r="C711" t="str">
            <v>ReThink</v>
          </cell>
          <cell r="D711" t="str">
            <v>ReThink 4-Port USB 3.2 Gen1 Cat 6a/7 Extender, 100m Tx/Rx Pair (4 USB-A ports) TAA Compliant</v>
          </cell>
          <cell r="E711" t="str">
            <v>Rethink</v>
          </cell>
          <cell r="F711" t="str">
            <v>Rethink</v>
          </cell>
          <cell r="G711">
            <v>45882</v>
          </cell>
          <cell r="H711">
            <v>5</v>
          </cell>
          <cell r="I711" t="str">
            <v>Yes</v>
          </cell>
          <cell r="J711" t="str">
            <v>No</v>
          </cell>
          <cell r="L711">
            <v>454.99999999999994</v>
          </cell>
          <cell r="M711">
            <v>650</v>
          </cell>
          <cell r="N711">
            <v>45882</v>
          </cell>
        </row>
        <row r="712">
          <cell r="A712" t="str">
            <v>RAV-EX-UAC100-Tx/Rx</v>
          </cell>
          <cell r="B712" t="str">
            <v>RAV-EX-UAC100-Tx/Rx</v>
          </cell>
          <cell r="C712" t="str">
            <v>ReThink</v>
          </cell>
          <cell r="D712" t="str">
            <v>ReThink 4-Port USB 3.2 Gen1 Cat 6a/7 Extender, 100m Tx/Rx Pair (2 USB-A ports, 2 USB-C ports)</v>
          </cell>
          <cell r="E712" t="str">
            <v>Rethink</v>
          </cell>
          <cell r="F712" t="str">
            <v>Rethink</v>
          </cell>
          <cell r="G712">
            <v>45882</v>
          </cell>
          <cell r="H712">
            <v>0</v>
          </cell>
          <cell r="I712" t="str">
            <v>Yes</v>
          </cell>
          <cell r="J712" t="str">
            <v>No</v>
          </cell>
          <cell r="L712">
            <v>346.5</v>
          </cell>
          <cell r="M712">
            <v>495</v>
          </cell>
          <cell r="N712">
            <v>45882</v>
          </cell>
        </row>
        <row r="713">
          <cell r="A713" t="str">
            <v>RAV-EX-HDBT-TRx</v>
          </cell>
          <cell r="B713" t="str">
            <v>RAV-EX-HDBT-TRx</v>
          </cell>
          <cell r="C713" t="str">
            <v>ReThink</v>
          </cell>
          <cell r="D713" t="str">
            <v>ReThink Transceiver HDBT - Video Output up to 4K60Hz,  4x USB2.0 Hub. Can used with RAV-MS-4x2HU-Tx</v>
          </cell>
          <cell r="E713" t="str">
            <v>Rethink</v>
          </cell>
          <cell r="F713" t="str">
            <v>Rethink</v>
          </cell>
          <cell r="G713">
            <v>45882</v>
          </cell>
          <cell r="H713">
            <v>0</v>
          </cell>
          <cell r="I713" t="str">
            <v>Yes</v>
          </cell>
          <cell r="J713" t="str">
            <v>No</v>
          </cell>
          <cell r="L713">
            <v>454.99999999999994</v>
          </cell>
          <cell r="M713">
            <v>650</v>
          </cell>
          <cell r="N713">
            <v>45882</v>
          </cell>
        </row>
        <row r="714">
          <cell r="A714" t="str">
            <v>RAV-EX-U70-Tx/Rx</v>
          </cell>
          <cell r="B714" t="str">
            <v>RAV-EX-U70-Tx/Rx</v>
          </cell>
          <cell r="C714" t="str">
            <v>ReThink</v>
          </cell>
          <cell r="D714" t="str">
            <v>ReThink USB-C video &amp; USB 2.0 HDBT Extender, 70m Tx/RX Pair 100W charging</v>
          </cell>
          <cell r="E714" t="str">
            <v>Rethink</v>
          </cell>
          <cell r="F714" t="str">
            <v>Rethink</v>
          </cell>
          <cell r="G714">
            <v>45882</v>
          </cell>
          <cell r="H714">
            <v>0</v>
          </cell>
          <cell r="I714" t="str">
            <v>Yes</v>
          </cell>
          <cell r="J714" t="str">
            <v>No</v>
          </cell>
          <cell r="L714">
            <v>346.5</v>
          </cell>
          <cell r="M714">
            <v>495</v>
          </cell>
          <cell r="N714">
            <v>45882</v>
          </cell>
        </row>
        <row r="715">
          <cell r="A715" t="str">
            <v>RAV-EX-HU100-Tx/Rx</v>
          </cell>
          <cell r="B715" t="str">
            <v>RAV-EX-HU100-Tx/Rx</v>
          </cell>
          <cell r="C715" t="str">
            <v>ReThink</v>
          </cell>
          <cell r="D715" t="str">
            <v>ReThink HDMI &amp; USB 2.0 HDBT 3.0 Extender, 100m Tx/RX Pair</v>
          </cell>
          <cell r="E715" t="str">
            <v>Rethink</v>
          </cell>
          <cell r="F715" t="str">
            <v>Rethink</v>
          </cell>
          <cell r="G715">
            <v>45882</v>
          </cell>
          <cell r="H715">
            <v>0</v>
          </cell>
          <cell r="I715" t="str">
            <v>Yes</v>
          </cell>
          <cell r="J715" t="str">
            <v>No</v>
          </cell>
          <cell r="L715">
            <v>367.5</v>
          </cell>
          <cell r="M715">
            <v>525</v>
          </cell>
          <cell r="N715">
            <v>45882</v>
          </cell>
        </row>
        <row r="716">
          <cell r="A716" t="str">
            <v>RAV-EX-HUAL100-Tx/RX</v>
          </cell>
          <cell r="B716" t="str">
            <v>RAV-EX-HUAL100-Tx/RX</v>
          </cell>
          <cell r="C716" t="str">
            <v>ReThink</v>
          </cell>
          <cell r="D716" t="str">
            <v>ReThink HDMI with Local Loop &amp; USB 2.0 HDBT 3.0 Extender, 100m with ARC and LAN Tx/RX Pair</v>
          </cell>
          <cell r="E716" t="str">
            <v>Rethink</v>
          </cell>
          <cell r="F716" t="str">
            <v>Rethink</v>
          </cell>
          <cell r="G716">
            <v>45882</v>
          </cell>
          <cell r="H716">
            <v>0</v>
          </cell>
          <cell r="I716" t="str">
            <v>Yes</v>
          </cell>
          <cell r="J716" t="str">
            <v>No</v>
          </cell>
          <cell r="L716">
            <v>402.5</v>
          </cell>
          <cell r="M716">
            <v>575</v>
          </cell>
          <cell r="N716">
            <v>45882</v>
          </cell>
        </row>
        <row r="717">
          <cell r="A717" t="str">
            <v xml:space="preserve"> RAV-CA-USB-C/3m/SCREW</v>
          </cell>
          <cell r="B717" t="str">
            <v>RAV-CA-USB-C/3m/SCREW</v>
          </cell>
          <cell r="C717" t="str">
            <v>ReThink</v>
          </cell>
          <cell r="D717" t="str">
            <v>ReThink 3M USB-C to USB-C Cable for Rethink Switchers Full Function (Video,Data,Power) with screw connection</v>
          </cell>
          <cell r="E717" t="str">
            <v>Rethink</v>
          </cell>
          <cell r="F717" t="str">
            <v>Rethink</v>
          </cell>
          <cell r="G717">
            <v>45882</v>
          </cell>
          <cell r="H717">
            <v>0</v>
          </cell>
          <cell r="I717" t="str">
            <v>Yes</v>
          </cell>
          <cell r="J717" t="str">
            <v>No</v>
          </cell>
          <cell r="L717">
            <v>84</v>
          </cell>
          <cell r="M717">
            <v>120</v>
          </cell>
          <cell r="N717">
            <v>45882</v>
          </cell>
        </row>
        <row r="718">
          <cell r="A718" t="str">
            <v>RAV-CA-USB-C/AOC/10m</v>
          </cell>
          <cell r="B718" t="str">
            <v>RAV-CA-USB-C/AOC/10m</v>
          </cell>
          <cell r="C718" t="str">
            <v>ReThink</v>
          </cell>
          <cell r="D718" t="str">
            <v>ReThink 10m Active Optical Cable USB-C-3.2</v>
          </cell>
          <cell r="E718" t="str">
            <v>Rethink</v>
          </cell>
          <cell r="F718" t="str">
            <v>Rethink</v>
          </cell>
          <cell r="G718">
            <v>45882</v>
          </cell>
          <cell r="H718">
            <v>0</v>
          </cell>
          <cell r="I718" t="str">
            <v>Yes</v>
          </cell>
          <cell r="J718" t="str">
            <v>No</v>
          </cell>
          <cell r="L718">
            <v>136.5</v>
          </cell>
          <cell r="M718">
            <v>195</v>
          </cell>
          <cell r="N718">
            <v>45882</v>
          </cell>
        </row>
        <row r="719">
          <cell r="A719" t="str">
            <v>RAV-CA-USB-C/AOC/15m</v>
          </cell>
          <cell r="B719" t="str">
            <v>RAV-CA-USB-C/AOC/15m</v>
          </cell>
          <cell r="C719" t="str">
            <v>ReThink</v>
          </cell>
          <cell r="D719" t="str">
            <v>ReThink 15m Active Optical Cable USB-C-3.2</v>
          </cell>
          <cell r="E719" t="str">
            <v>Rethink</v>
          </cell>
          <cell r="F719" t="str">
            <v>Rethink</v>
          </cell>
          <cell r="G719">
            <v>45882</v>
          </cell>
          <cell r="H719">
            <v>0</v>
          </cell>
          <cell r="I719" t="str">
            <v>Yes</v>
          </cell>
          <cell r="J719" t="str">
            <v>No</v>
          </cell>
          <cell r="L719">
            <v>157.5</v>
          </cell>
          <cell r="M719">
            <v>225</v>
          </cell>
          <cell r="N719">
            <v>45882</v>
          </cell>
        </row>
        <row r="720">
          <cell r="A720" t="str">
            <v>RAV-CA-USB-C/AOC/10m-FF</v>
          </cell>
          <cell r="B720" t="str">
            <v>RAV-CA-USB-C/AOC/10m-FF</v>
          </cell>
          <cell r="C720" t="str">
            <v>ReThink</v>
          </cell>
          <cell r="D720" t="str">
            <v>ReThink 10m Active Optical Cable USB-C-3.2 Full Function 4K60</v>
          </cell>
          <cell r="E720" t="str">
            <v>Rethink</v>
          </cell>
          <cell r="F720" t="str">
            <v>Rethink</v>
          </cell>
          <cell r="G720">
            <v>45882</v>
          </cell>
          <cell r="H720">
            <v>0</v>
          </cell>
          <cell r="I720" t="str">
            <v>Yes</v>
          </cell>
          <cell r="J720" t="str">
            <v>No</v>
          </cell>
          <cell r="L720">
            <v>192.5</v>
          </cell>
          <cell r="M720">
            <v>275</v>
          </cell>
          <cell r="N720">
            <v>45882</v>
          </cell>
        </row>
        <row r="721">
          <cell r="A721" t="str">
            <v>RAV-CA-USB-C/AOC/15m-FF</v>
          </cell>
          <cell r="B721" t="str">
            <v>RAV-CA-USB-C/AOC/15m-FF</v>
          </cell>
          <cell r="C721" t="str">
            <v>ReThink</v>
          </cell>
          <cell r="D721" t="str">
            <v>ReThink 15m Active Optical Cable USB-C-3.2 Full Function 4K60</v>
          </cell>
          <cell r="E721" t="str">
            <v>Rethink</v>
          </cell>
          <cell r="F721" t="str">
            <v>Rethink</v>
          </cell>
          <cell r="G721">
            <v>45882</v>
          </cell>
          <cell r="H721">
            <v>0</v>
          </cell>
          <cell r="I721" t="str">
            <v>Yes</v>
          </cell>
          <cell r="J721" t="str">
            <v>No</v>
          </cell>
          <cell r="L721">
            <v>206.5</v>
          </cell>
          <cell r="M721">
            <v>295</v>
          </cell>
          <cell r="N721">
            <v>45882</v>
          </cell>
        </row>
        <row r="722">
          <cell r="A722" t="str">
            <v>RAV-RC-HU</v>
          </cell>
          <cell r="B722" t="str">
            <v>RAV-RC-HU</v>
          </cell>
          <cell r="C722" t="str">
            <v>ReThink</v>
          </cell>
          <cell r="D722" t="str">
            <v>Rethink In-Desk Cable Box with Fabric Weight and Cable Bag</v>
          </cell>
          <cell r="E722" t="str">
            <v>Rethink</v>
          </cell>
          <cell r="F722" t="str">
            <v>Rethink</v>
          </cell>
          <cell r="G722">
            <v>45882</v>
          </cell>
          <cell r="H722">
            <v>0</v>
          </cell>
          <cell r="I722" t="str">
            <v>Yes</v>
          </cell>
          <cell r="J722" t="str">
            <v>No</v>
          </cell>
          <cell r="L722">
            <v>210</v>
          </cell>
          <cell r="M722">
            <v>300</v>
          </cell>
          <cell r="N722">
            <v>45882</v>
          </cell>
        </row>
        <row r="723">
          <cell r="A723" t="str">
            <v>RAV-160W-PSU</v>
          </cell>
          <cell r="B723" t="str">
            <v>RAV-160W-PSU</v>
          </cell>
          <cell r="C723" t="str">
            <v>ReThink</v>
          </cell>
          <cell r="D723" t="str">
            <v>ReThink Optional Power Supply - 100W USB-C power delivery for RAV-SW-4x1HU-VC</v>
          </cell>
          <cell r="E723" t="str">
            <v>Rethink</v>
          </cell>
          <cell r="F723" t="str">
            <v>Rethink</v>
          </cell>
          <cell r="G723">
            <v>45882</v>
          </cell>
          <cell r="H723">
            <v>0</v>
          </cell>
          <cell r="I723" t="str">
            <v>Yes</v>
          </cell>
          <cell r="J723" t="str">
            <v>No</v>
          </cell>
          <cell r="L723">
            <v>192.5</v>
          </cell>
          <cell r="M723">
            <v>275</v>
          </cell>
          <cell r="N723">
            <v>45882</v>
          </cell>
        </row>
        <row r="724">
          <cell r="A724" t="str">
            <v>RAV-PSU / Adapter</v>
          </cell>
          <cell r="B724" t="str">
            <v>RAV-PSU / Adapter</v>
          </cell>
          <cell r="C724" t="str">
            <v>ReThink</v>
          </cell>
          <cell r="D724" t="str">
            <v>ReThink Replacement PSU / Adapter</v>
          </cell>
          <cell r="E724" t="str">
            <v>Rethink</v>
          </cell>
          <cell r="F724" t="str">
            <v>Rethink</v>
          </cell>
          <cell r="G724">
            <v>45882</v>
          </cell>
          <cell r="H724">
            <v>0</v>
          </cell>
          <cell r="I724" t="str">
            <v>Yes</v>
          </cell>
          <cell r="J724" t="str">
            <v>No</v>
          </cell>
          <cell r="L724">
            <v>35</v>
          </cell>
          <cell r="M724">
            <v>50</v>
          </cell>
          <cell r="N724">
            <v>45882</v>
          </cell>
        </row>
        <row r="725">
          <cell r="A725" t="str">
            <v>RC10</v>
          </cell>
          <cell r="B725" t="str">
            <v>RC10</v>
          </cell>
          <cell r="C725" t="str">
            <v>Rocware</v>
          </cell>
          <cell r="D725" t="str">
            <v>Rocware RC10 4K USB Video Bar</v>
          </cell>
          <cell r="E725" t="str">
            <v>Rethink</v>
          </cell>
          <cell r="F725" t="str">
            <v>Rocware</v>
          </cell>
          <cell r="G725">
            <v>45882</v>
          </cell>
          <cell r="H725">
            <v>0</v>
          </cell>
          <cell r="I725" t="str">
            <v>Yes</v>
          </cell>
          <cell r="J725" t="str">
            <v>No</v>
          </cell>
          <cell r="L725">
            <v>491</v>
          </cell>
          <cell r="M725">
            <v>655</v>
          </cell>
          <cell r="N725">
            <v>45882</v>
          </cell>
        </row>
        <row r="726">
          <cell r="A726" t="str">
            <v>RB10</v>
          </cell>
          <cell r="B726" t="str">
            <v>RB10</v>
          </cell>
          <cell r="C726" t="str">
            <v>Rocware</v>
          </cell>
          <cell r="D726" t="str">
            <v>Rocware RB10 4K 20MP USB Video Bar</v>
          </cell>
          <cell r="E726" t="str">
            <v>Rethink</v>
          </cell>
          <cell r="F726" t="str">
            <v>Rocware</v>
          </cell>
          <cell r="G726">
            <v>45882</v>
          </cell>
          <cell r="H726">
            <v>0</v>
          </cell>
          <cell r="I726" t="str">
            <v>Yes</v>
          </cell>
          <cell r="J726" t="str">
            <v>No</v>
          </cell>
          <cell r="L726">
            <v>685</v>
          </cell>
          <cell r="M726">
            <v>914</v>
          </cell>
          <cell r="N726">
            <v>45882</v>
          </cell>
        </row>
        <row r="727">
          <cell r="A727" t="str">
            <v>RB20</v>
          </cell>
          <cell r="B727" t="str">
            <v>RB20</v>
          </cell>
          <cell r="C727" t="str">
            <v>Rocware</v>
          </cell>
          <cell r="D727" t="str">
            <v>Rocware RB20 4K Dual-lens USB Video Bar</v>
          </cell>
          <cell r="E727" t="str">
            <v>Rethink</v>
          </cell>
          <cell r="F727" t="str">
            <v>Rocware</v>
          </cell>
          <cell r="G727">
            <v>45882</v>
          </cell>
          <cell r="H727">
            <v>0</v>
          </cell>
          <cell r="I727" t="str">
            <v>Yes</v>
          </cell>
          <cell r="J727" t="str">
            <v>No</v>
          </cell>
          <cell r="L727">
            <v>1190</v>
          </cell>
          <cell r="M727">
            <v>1587</v>
          </cell>
          <cell r="N727">
            <v>45882</v>
          </cell>
        </row>
        <row r="728">
          <cell r="A728" t="str">
            <v>RC941</v>
          </cell>
          <cell r="B728" t="str">
            <v>RC941</v>
          </cell>
          <cell r="C728" t="str">
            <v>Rocware</v>
          </cell>
          <cell r="D728" t="str">
            <v>Rocware RC941 4K Video Conferencing PTZ Camera</v>
          </cell>
          <cell r="E728" t="str">
            <v>Rethink</v>
          </cell>
          <cell r="F728" t="str">
            <v>Rocware</v>
          </cell>
          <cell r="G728">
            <v>45882</v>
          </cell>
          <cell r="H728">
            <v>0</v>
          </cell>
          <cell r="I728" t="str">
            <v>Yes</v>
          </cell>
          <cell r="J728" t="str">
            <v>No</v>
          </cell>
          <cell r="L728">
            <v>816</v>
          </cell>
          <cell r="M728">
            <v>1088</v>
          </cell>
          <cell r="N728">
            <v>45882</v>
          </cell>
        </row>
        <row r="729">
          <cell r="A729" t="str">
            <v>RC821U</v>
          </cell>
          <cell r="B729" t="str">
            <v>RC821U</v>
          </cell>
          <cell r="C729" t="str">
            <v>Rocware</v>
          </cell>
          <cell r="D729" t="str">
            <v>Rocware RC821U 1080P Smart Tracking PTZ Camera</v>
          </cell>
          <cell r="E729" t="str">
            <v>Rethink</v>
          </cell>
          <cell r="F729" t="str">
            <v>Rocware</v>
          </cell>
          <cell r="G729">
            <v>45882</v>
          </cell>
          <cell r="H729">
            <v>0</v>
          </cell>
          <cell r="I729" t="str">
            <v>Yes</v>
          </cell>
          <cell r="J729" t="str">
            <v>No</v>
          </cell>
          <cell r="L729">
            <v>388</v>
          </cell>
          <cell r="M729">
            <v>518</v>
          </cell>
          <cell r="N729">
            <v>45882</v>
          </cell>
        </row>
        <row r="730">
          <cell r="A730" t="str">
            <v>RC841UX</v>
          </cell>
          <cell r="B730" t="str">
            <v>RC841UX</v>
          </cell>
          <cell r="C730" t="str">
            <v>Rocware</v>
          </cell>
          <cell r="D730" t="str">
            <v>Rocware RC841UX 4K Video Conferencing PTZ Camera</v>
          </cell>
          <cell r="E730" t="str">
            <v>Rethink</v>
          </cell>
          <cell r="F730" t="str">
            <v>Rocware</v>
          </cell>
          <cell r="G730">
            <v>45882</v>
          </cell>
          <cell r="H730">
            <v>0</v>
          </cell>
          <cell r="I730" t="str">
            <v>Yes</v>
          </cell>
          <cell r="J730" t="str">
            <v>No</v>
          </cell>
          <cell r="L730">
            <v>608</v>
          </cell>
          <cell r="M730">
            <v>811</v>
          </cell>
          <cell r="N730">
            <v>45882</v>
          </cell>
        </row>
        <row r="731">
          <cell r="A731" t="str">
            <v>RC20</v>
          </cell>
          <cell r="B731" t="str">
            <v>RC20</v>
          </cell>
          <cell r="C731" t="str">
            <v>Rocware</v>
          </cell>
          <cell r="D731" t="str">
            <v>Rocware RC20 1080P USB PTZ Camera</v>
          </cell>
          <cell r="E731" t="str">
            <v>Rethink</v>
          </cell>
          <cell r="F731" t="str">
            <v>Rocware</v>
          </cell>
          <cell r="G731">
            <v>45882</v>
          </cell>
          <cell r="H731">
            <v>0</v>
          </cell>
          <cell r="I731" t="str">
            <v>Yes</v>
          </cell>
          <cell r="J731" t="str">
            <v>No</v>
          </cell>
          <cell r="L731">
            <v>205</v>
          </cell>
          <cell r="M731">
            <v>274</v>
          </cell>
          <cell r="N731">
            <v>45882</v>
          </cell>
        </row>
        <row r="732">
          <cell r="A732" t="str">
            <v>RC310</v>
          </cell>
          <cell r="B732" t="str">
            <v>RC310</v>
          </cell>
          <cell r="C732" t="str">
            <v>Rocware</v>
          </cell>
          <cell r="D732" t="str">
            <v>Rocware RC310 1080P USB PTZ Camera</v>
          </cell>
          <cell r="E732" t="str">
            <v>Rethink</v>
          </cell>
          <cell r="F732" t="str">
            <v>Rocware</v>
          </cell>
          <cell r="G732">
            <v>45882</v>
          </cell>
          <cell r="H732">
            <v>0</v>
          </cell>
          <cell r="I732" t="str">
            <v>Yes</v>
          </cell>
          <cell r="J732" t="str">
            <v>No</v>
          </cell>
          <cell r="L732">
            <v>147</v>
          </cell>
          <cell r="M732">
            <v>196</v>
          </cell>
          <cell r="N732">
            <v>45882</v>
          </cell>
        </row>
        <row r="733">
          <cell r="A733" t="str">
            <v>A10W</v>
          </cell>
          <cell r="B733" t="str">
            <v>A10W</v>
          </cell>
          <cell r="C733" t="str">
            <v>Rocware</v>
          </cell>
          <cell r="D733" t="str">
            <v>Rocware A10W Wireless Smart Conferencing Speakerphone Kit</v>
          </cell>
          <cell r="E733" t="str">
            <v>Rethink</v>
          </cell>
          <cell r="F733" t="str">
            <v>Rocware</v>
          </cell>
          <cell r="G733">
            <v>45882</v>
          </cell>
          <cell r="H733">
            <v>0</v>
          </cell>
          <cell r="I733" t="str">
            <v>Yes</v>
          </cell>
          <cell r="J733" t="str">
            <v>No</v>
          </cell>
          <cell r="L733">
            <v>438</v>
          </cell>
          <cell r="M733">
            <v>584</v>
          </cell>
          <cell r="N733">
            <v>45882</v>
          </cell>
        </row>
        <row r="734">
          <cell r="A734" t="str">
            <v>A10W-Master</v>
          </cell>
          <cell r="B734" t="str">
            <v>A10W-Master</v>
          </cell>
          <cell r="C734" t="str">
            <v>Rocware</v>
          </cell>
          <cell r="D734" t="str">
            <v>Rocware A10W-Master Wireless Smart Conferencing Speakerphone Kit</v>
          </cell>
          <cell r="E734" t="str">
            <v>Rethink</v>
          </cell>
          <cell r="F734" t="str">
            <v>Rocware</v>
          </cell>
          <cell r="G734">
            <v>45882</v>
          </cell>
          <cell r="H734">
            <v>0</v>
          </cell>
          <cell r="I734" t="str">
            <v>Yes</v>
          </cell>
          <cell r="J734" t="str">
            <v>No</v>
          </cell>
          <cell r="L734">
            <v>397</v>
          </cell>
          <cell r="M734">
            <v>530</v>
          </cell>
          <cell r="N734">
            <v>45882</v>
          </cell>
        </row>
        <row r="735">
          <cell r="A735" t="str">
            <v>RM702A</v>
          </cell>
          <cell r="B735" t="str">
            <v>RM702A</v>
          </cell>
          <cell r="C735" t="str">
            <v>Rocware</v>
          </cell>
          <cell r="D735" t="str">
            <v>Rocware RM702A Cascadable Desktop Array Microphone</v>
          </cell>
          <cell r="E735" t="str">
            <v>Rethink</v>
          </cell>
          <cell r="F735" t="str">
            <v>Rocware</v>
          </cell>
          <cell r="G735">
            <v>45882</v>
          </cell>
          <cell r="H735">
            <v>0</v>
          </cell>
          <cell r="I735" t="str">
            <v>Yes</v>
          </cell>
          <cell r="J735" t="str">
            <v>No</v>
          </cell>
          <cell r="L735">
            <v>214</v>
          </cell>
          <cell r="M735">
            <v>286</v>
          </cell>
          <cell r="N735">
            <v>45882</v>
          </cell>
        </row>
        <row r="736">
          <cell r="A736" t="str">
            <v>RM702C</v>
          </cell>
          <cell r="B736" t="str">
            <v>RM702C</v>
          </cell>
          <cell r="C736" t="str">
            <v>Rocware</v>
          </cell>
          <cell r="D736" t="str">
            <v>Rocware RM702C Ceiling-Mounted Cascading Omnidirectional Digital Array Microphone</v>
          </cell>
          <cell r="E736" t="str">
            <v>Rethink</v>
          </cell>
          <cell r="F736" t="str">
            <v>Rocware</v>
          </cell>
          <cell r="G736">
            <v>45882</v>
          </cell>
          <cell r="H736">
            <v>0</v>
          </cell>
          <cell r="I736" t="str">
            <v>Yes</v>
          </cell>
          <cell r="J736" t="str">
            <v>No</v>
          </cell>
          <cell r="L736">
            <v>299</v>
          </cell>
          <cell r="M736">
            <v>399</v>
          </cell>
          <cell r="N736">
            <v>45882</v>
          </cell>
        </row>
        <row r="737">
          <cell r="A737" t="str">
            <v>S22</v>
          </cell>
          <cell r="B737" t="str">
            <v>S22</v>
          </cell>
          <cell r="C737" t="str">
            <v>Rocware</v>
          </cell>
          <cell r="D737" t="str">
            <v>Rocware S22 Hi-Fi Speaker</v>
          </cell>
          <cell r="E737" t="str">
            <v>Rethink</v>
          </cell>
          <cell r="F737" t="str">
            <v>Rocware</v>
          </cell>
          <cell r="G737">
            <v>45882</v>
          </cell>
          <cell r="H737">
            <v>0</v>
          </cell>
          <cell r="I737" t="str">
            <v>Yes</v>
          </cell>
          <cell r="J737" t="str">
            <v>No</v>
          </cell>
          <cell r="L737">
            <v>126</v>
          </cell>
          <cell r="M737">
            <v>168</v>
          </cell>
          <cell r="N737">
            <v>45882</v>
          </cell>
        </row>
        <row r="738">
          <cell r="A738" t="str">
            <v>RT 13</v>
          </cell>
          <cell r="B738" t="str">
            <v>RT 13</v>
          </cell>
          <cell r="C738" t="str">
            <v>Rocware</v>
          </cell>
          <cell r="D738" t="str">
            <v>Rocware RT 13 Touch Panel for Room Scheduling and Meeting Control</v>
          </cell>
          <cell r="E738" t="str">
            <v>Rethink</v>
          </cell>
          <cell r="F738" t="str">
            <v>Rocware</v>
          </cell>
          <cell r="G738">
            <v>45882</v>
          </cell>
          <cell r="H738">
            <v>0</v>
          </cell>
          <cell r="I738" t="str">
            <v>Yes</v>
          </cell>
          <cell r="J738" t="str">
            <v>No</v>
          </cell>
          <cell r="L738">
            <v>350</v>
          </cell>
          <cell r="M738">
            <v>467</v>
          </cell>
          <cell r="N738">
            <v>45882</v>
          </cell>
        </row>
        <row r="739">
          <cell r="A739" t="str">
            <v>RC08</v>
          </cell>
          <cell r="B739" t="str">
            <v>RC08</v>
          </cell>
          <cell r="C739" t="str">
            <v>Rocware</v>
          </cell>
          <cell r="D739" t="str">
            <v>Rocware RC08 All-in-One USB Webcam</v>
          </cell>
          <cell r="E739" t="str">
            <v>Rethink</v>
          </cell>
          <cell r="F739" t="str">
            <v>Rocware</v>
          </cell>
          <cell r="G739">
            <v>45882</v>
          </cell>
          <cell r="H739">
            <v>0</v>
          </cell>
          <cell r="I739" t="str">
            <v>Yes</v>
          </cell>
          <cell r="J739" t="str">
            <v>No</v>
          </cell>
          <cell r="L739">
            <v>72</v>
          </cell>
          <cell r="M739">
            <v>96</v>
          </cell>
          <cell r="N739">
            <v>45882</v>
          </cell>
        </row>
        <row r="740">
          <cell r="A740" t="str">
            <v>RC16</v>
          </cell>
          <cell r="B740" t="str">
            <v>RC16</v>
          </cell>
          <cell r="C740" t="str">
            <v>Rocware</v>
          </cell>
          <cell r="D740" t="str">
            <v>Rocware RC16 4K USB Webcam</v>
          </cell>
          <cell r="E740" t="str">
            <v>Rethink</v>
          </cell>
          <cell r="F740" t="str">
            <v>Rocware</v>
          </cell>
          <cell r="G740">
            <v>45882</v>
          </cell>
          <cell r="H740">
            <v>0</v>
          </cell>
          <cell r="I740" t="str">
            <v>Yes</v>
          </cell>
          <cell r="J740" t="str">
            <v>No</v>
          </cell>
          <cell r="L740">
            <v>115</v>
          </cell>
          <cell r="M740">
            <v>154</v>
          </cell>
          <cell r="N740">
            <v>45882</v>
          </cell>
        </row>
        <row r="741">
          <cell r="A741" t="str">
            <v>RC18</v>
          </cell>
          <cell r="B741" t="str">
            <v>RC18</v>
          </cell>
          <cell r="C741" t="str">
            <v>Rocware</v>
          </cell>
          <cell r="D741" t="str">
            <v>Rocware RC18 4K Business Webcam</v>
          </cell>
          <cell r="E741" t="str">
            <v>Rethink</v>
          </cell>
          <cell r="F741" t="str">
            <v>Rocware</v>
          </cell>
          <cell r="G741">
            <v>45882</v>
          </cell>
          <cell r="H741">
            <v>0</v>
          </cell>
          <cell r="I741" t="str">
            <v>Yes</v>
          </cell>
          <cell r="J741" t="str">
            <v>No</v>
          </cell>
          <cell r="L741">
            <v>182</v>
          </cell>
          <cell r="M741">
            <v>243</v>
          </cell>
          <cell r="N741">
            <v>45882</v>
          </cell>
        </row>
        <row r="742">
          <cell r="A742" t="str">
            <v>RC19</v>
          </cell>
          <cell r="B742" t="str">
            <v>RC19</v>
          </cell>
          <cell r="C742" t="str">
            <v>Rocware</v>
          </cell>
          <cell r="D742" t="str">
            <v>Rocware RC19 1080P USB Webcam</v>
          </cell>
          <cell r="E742" t="str">
            <v>Rethink</v>
          </cell>
          <cell r="F742" t="str">
            <v>Rocware</v>
          </cell>
          <cell r="G742">
            <v>45882</v>
          </cell>
          <cell r="H742">
            <v>0</v>
          </cell>
          <cell r="I742" t="str">
            <v>Yes</v>
          </cell>
          <cell r="J742" t="str">
            <v>No</v>
          </cell>
          <cell r="L742">
            <v>52</v>
          </cell>
          <cell r="M742">
            <v>70</v>
          </cell>
          <cell r="N742">
            <v>45882</v>
          </cell>
        </row>
        <row r="743">
          <cell r="A743" t="str">
            <v>RAV-CA-UC/AOC/5m-FF</v>
          </cell>
          <cell r="B743" t="str">
            <v>RAV-CA-UC/AOC/5m-FF</v>
          </cell>
          <cell r="C743" t="str">
            <v>Rethink</v>
          </cell>
          <cell r="D743" t="str">
            <v>5m Active Optical Cable USB-C-3.2 Full Function 4K60</v>
          </cell>
          <cell r="E743" t="str">
            <v>Rethink</v>
          </cell>
          <cell r="F743" t="str">
            <v>Rethink</v>
          </cell>
          <cell r="G743">
            <v>46042</v>
          </cell>
          <cell r="H743">
            <v>0</v>
          </cell>
          <cell r="I743" t="str">
            <v>Yes</v>
          </cell>
          <cell r="J743" t="str">
            <v>No</v>
          </cell>
          <cell r="L743">
            <v>99</v>
          </cell>
          <cell r="M743">
            <v>118</v>
          </cell>
        </row>
        <row r="744">
          <cell r="A744" t="str">
            <v>RAV-CA-UC/AOC/8m-FF</v>
          </cell>
          <cell r="B744" t="str">
            <v>RAV-CA-UC/AOC/8m-FF</v>
          </cell>
          <cell r="C744" t="str">
            <v>Rethink</v>
          </cell>
          <cell r="D744" t="str">
            <v>8m Active Optical Cable USB-C-3.2 Full Function 4K60</v>
          </cell>
          <cell r="E744" t="str">
            <v>Rethink</v>
          </cell>
          <cell r="F744" t="str">
            <v>Rethink</v>
          </cell>
          <cell r="G744">
            <v>46042</v>
          </cell>
          <cell r="H744">
            <v>0</v>
          </cell>
          <cell r="I744" t="str">
            <v>Yes</v>
          </cell>
          <cell r="J744" t="str">
            <v>No</v>
          </cell>
          <cell r="L744">
            <v>106</v>
          </cell>
          <cell r="M744">
            <v>127</v>
          </cell>
        </row>
        <row r="745">
          <cell r="A745" t="str">
            <v>RAV-CA-UC/AOC/10m-FF</v>
          </cell>
          <cell r="B745" t="str">
            <v>RAV-CA-UC/AOC/10m-FF</v>
          </cell>
          <cell r="C745" t="str">
            <v>Rethink</v>
          </cell>
          <cell r="D745" t="str">
            <v>10m Active Optical Cable USB-C-3.2 Full Function 4K60</v>
          </cell>
          <cell r="E745" t="str">
            <v>Rethink</v>
          </cell>
          <cell r="F745" t="str">
            <v>Rethink</v>
          </cell>
          <cell r="G745">
            <v>46042</v>
          </cell>
          <cell r="H745">
            <v>0</v>
          </cell>
          <cell r="I745" t="str">
            <v>Yes</v>
          </cell>
          <cell r="J745" t="str">
            <v>No</v>
          </cell>
          <cell r="L745">
            <v>153</v>
          </cell>
          <cell r="M745">
            <v>184</v>
          </cell>
        </row>
        <row r="746">
          <cell r="A746" t="str">
            <v>RAV-CA-UC/AOC/15m-FF</v>
          </cell>
          <cell r="B746" t="str">
            <v>RAV-CA-UC/AOC/15m-FF</v>
          </cell>
          <cell r="C746" t="str">
            <v>Rethink</v>
          </cell>
          <cell r="D746" t="str">
            <v>15m Active Optical Cable USB-C-3.2 Full Function 4K60</v>
          </cell>
          <cell r="E746" t="str">
            <v>Rethink</v>
          </cell>
          <cell r="F746" t="str">
            <v>Rethink</v>
          </cell>
          <cell r="G746">
            <v>46042</v>
          </cell>
          <cell r="H746">
            <v>0</v>
          </cell>
          <cell r="I746" t="str">
            <v>Yes</v>
          </cell>
          <cell r="J746" t="str">
            <v>No</v>
          </cell>
          <cell r="L746">
            <v>171</v>
          </cell>
          <cell r="M746">
            <v>205</v>
          </cell>
        </row>
        <row r="747">
          <cell r="A747" t="str">
            <v>780-0000-003</v>
          </cell>
          <cell r="B747" t="str">
            <v>780-0000-003</v>
          </cell>
          <cell r="C747" t="str">
            <v>Airserver</v>
          </cell>
          <cell r="D747" t="str">
            <v>AirServer Connect 3</v>
          </cell>
          <cell r="E747" t="str">
            <v>SimplyNUC</v>
          </cell>
          <cell r="F747" t="str">
            <v>Airserver</v>
          </cell>
          <cell r="G747">
            <v>45667</v>
          </cell>
          <cell r="H747">
            <v>5</v>
          </cell>
          <cell r="I747" t="str">
            <v>Yes</v>
          </cell>
          <cell r="J747" t="str">
            <v>No</v>
          </cell>
          <cell r="L747">
            <v>594</v>
          </cell>
          <cell r="M747">
            <v>1260</v>
          </cell>
          <cell r="N747">
            <v>46029</v>
          </cell>
        </row>
        <row r="748">
          <cell r="A748" t="str">
            <v>421-0001-002</v>
          </cell>
          <cell r="B748" t="str">
            <v>421-0001-002</v>
          </cell>
          <cell r="C748" t="str">
            <v>Airserver</v>
          </cell>
          <cell r="D748" t="str">
            <v>AirServer Connect3 accessory kit.  Includes Power supply, Thunderbolt cable &amp; VESA mount</v>
          </cell>
          <cell r="E748" t="str">
            <v>SimplyNUC</v>
          </cell>
          <cell r="F748" t="str">
            <v>Airserver</v>
          </cell>
          <cell r="G748">
            <v>45667</v>
          </cell>
          <cell r="H748">
            <v>7</v>
          </cell>
          <cell r="I748" t="str">
            <v>Yes</v>
          </cell>
          <cell r="J748" t="str">
            <v>No</v>
          </cell>
          <cell r="L748">
            <v>43</v>
          </cell>
          <cell r="N748">
            <v>46029</v>
          </cell>
        </row>
        <row r="749">
          <cell r="A749" t="str">
            <v>K101-001-2</v>
          </cell>
          <cell r="B749" t="str">
            <v>K101-001-2</v>
          </cell>
          <cell r="C749" t="str">
            <v>SMS</v>
          </cell>
          <cell r="D749" t="str">
            <v>SMS Icon Wayfinder 200 DG</v>
          </cell>
          <cell r="E749" t="str">
            <v>SMS</v>
          </cell>
          <cell r="F749" t="str">
            <v>GoBright</v>
          </cell>
          <cell r="H749">
            <v>1</v>
          </cell>
          <cell r="I749" t="str">
            <v>Yes</v>
          </cell>
          <cell r="J749" t="str">
            <v>No</v>
          </cell>
          <cell r="L749">
            <v>373</v>
          </cell>
          <cell r="M749">
            <v>373</v>
          </cell>
          <cell r="N749">
            <v>45595</v>
          </cell>
        </row>
        <row r="750">
          <cell r="A750" t="str">
            <v>TeamBoard-105-Ultimate</v>
          </cell>
          <cell r="B750" t="str">
            <v>TeamBoard-105-Ultimate</v>
          </cell>
          <cell r="C750" t="str">
            <v>Teamboard</v>
          </cell>
          <cell r="D750" t="str">
            <v>TeamBoard 105" Ultimate 5k, 420 cd/m2, 21:9 aspect ratio. Slim IR LED multi-touch screen + wall mount with mini OPS slot,  3-year warranty</v>
          </cell>
          <cell r="E750" t="str">
            <v>Teamboard</v>
          </cell>
          <cell r="F750" t="str">
            <v>Project Rooms</v>
          </cell>
          <cell r="G750">
            <v>45882</v>
          </cell>
          <cell r="H750">
            <v>0</v>
          </cell>
          <cell r="I750" t="str">
            <v>Yes</v>
          </cell>
          <cell r="J750" t="str">
            <v>No</v>
          </cell>
          <cell r="L750">
            <v>8130</v>
          </cell>
          <cell r="M750">
            <v>10500</v>
          </cell>
          <cell r="N750">
            <v>45882</v>
          </cell>
        </row>
        <row r="751">
          <cell r="A751" t="str">
            <v>TeamBoard-92-Ultimate- IR</v>
          </cell>
          <cell r="B751" t="str">
            <v>TeamBoard-92-Ultimate- IR</v>
          </cell>
          <cell r="C751" t="str">
            <v>Teamboard</v>
          </cell>
          <cell r="D751" t="str">
            <v>TeamBoard 92" Ultimate 5k, 450 cd/m2, 21:9 aspect ratio. Slim IR LED multi-touch screen + wall mount with mini OPS slot,  3-year warranty</v>
          </cell>
          <cell r="E751" t="str">
            <v>Teamboard</v>
          </cell>
          <cell r="F751" t="str">
            <v>Project Rooms</v>
          </cell>
          <cell r="G751">
            <v>45882</v>
          </cell>
          <cell r="H751">
            <v>0</v>
          </cell>
          <cell r="I751" t="str">
            <v>Yes</v>
          </cell>
          <cell r="J751" t="str">
            <v>No</v>
          </cell>
          <cell r="L751">
            <v>4494</v>
          </cell>
          <cell r="M751">
            <v>5500</v>
          </cell>
          <cell r="N751">
            <v>45882</v>
          </cell>
        </row>
        <row r="752">
          <cell r="A752" t="str">
            <v>TeamBoard-65  FX</v>
          </cell>
          <cell r="B752" t="str">
            <v>TeamBoard-65  FX</v>
          </cell>
          <cell r="C752" t="str">
            <v>Teamboard</v>
          </cell>
          <cell r="D752" t="str">
            <v xml:space="preserve">TeamBoard  65" FX, 4K Optical Slim IR LED multi-touch screen with mini OPS slot, 
2 x 15w front facing speakers, Non-Android and 500 nits. 3-year warranty for screen. </v>
          </cell>
          <cell r="E752" t="str">
            <v>Teamboard</v>
          </cell>
          <cell r="F752" t="str">
            <v>Project Rooms</v>
          </cell>
          <cell r="G752">
            <v>45882</v>
          </cell>
          <cell r="H752">
            <v>0</v>
          </cell>
          <cell r="I752" t="str">
            <v>Yes</v>
          </cell>
          <cell r="J752" t="str">
            <v>No</v>
          </cell>
          <cell r="L752">
            <v>764</v>
          </cell>
          <cell r="M752">
            <v>1000</v>
          </cell>
          <cell r="N752">
            <v>45882</v>
          </cell>
        </row>
        <row r="753">
          <cell r="A753" t="str">
            <v>TeamBoard-75  FX</v>
          </cell>
          <cell r="B753" t="str">
            <v>TeamBoard-75  FX</v>
          </cell>
          <cell r="C753" t="str">
            <v>Teamboard</v>
          </cell>
          <cell r="D753" t="str">
            <v xml:space="preserve">TeamBoard  75" FX, 4K Optical Slim IR LED multi-touch screen with mini OPS slot, 
2 x 15w front facing speakers, Non-Android and 500 nits. 3-year warranty for screen. </v>
          </cell>
          <cell r="E753" t="str">
            <v>Teamboard</v>
          </cell>
          <cell r="F753" t="str">
            <v>Project Rooms</v>
          </cell>
          <cell r="G753">
            <v>45882</v>
          </cell>
          <cell r="H753">
            <v>0</v>
          </cell>
          <cell r="I753" t="str">
            <v>Yes</v>
          </cell>
          <cell r="J753" t="str">
            <v>No</v>
          </cell>
          <cell r="L753">
            <v>876</v>
          </cell>
          <cell r="M753">
            <v>1150</v>
          </cell>
          <cell r="N753">
            <v>45882</v>
          </cell>
        </row>
        <row r="754">
          <cell r="A754" t="str">
            <v>TeamBoard-86  FX</v>
          </cell>
          <cell r="B754" t="str">
            <v>TeamBoard-86  FX</v>
          </cell>
          <cell r="C754" t="str">
            <v>Teamboard</v>
          </cell>
          <cell r="D754" t="str">
            <v xml:space="preserve">TeamBoard  86" FX, 4K Optical Slim IR LED multi-touch screen with mini OPS slot, 
2 x 15w front facing speakers, Non-Android and 500 nits. 3-year warranty for screen.   </v>
          </cell>
          <cell r="E754" t="str">
            <v>Teamboard</v>
          </cell>
          <cell r="F754" t="str">
            <v>Project Rooms</v>
          </cell>
          <cell r="G754">
            <v>45882</v>
          </cell>
          <cell r="H754">
            <v>0</v>
          </cell>
          <cell r="I754" t="str">
            <v>Yes</v>
          </cell>
          <cell r="J754" t="str">
            <v>No</v>
          </cell>
          <cell r="L754">
            <v>1120</v>
          </cell>
          <cell r="M754">
            <v>1500</v>
          </cell>
          <cell r="N754">
            <v>45882</v>
          </cell>
        </row>
        <row r="755">
          <cell r="A755" t="str">
            <v>RH100HDEXPZX9</v>
          </cell>
          <cell r="B755" t="str">
            <v>RH100HDEXPZX9</v>
          </cell>
          <cell r="C755" t="str">
            <v>Unicol</v>
          </cell>
          <cell r="D755" t="str">
            <v>Unicol Rhobus Trolley</v>
          </cell>
          <cell r="E755" t="str">
            <v>Unicol</v>
          </cell>
          <cell r="F755" t="str">
            <v>Project Rooms</v>
          </cell>
          <cell r="G755">
            <v>45882</v>
          </cell>
          <cell r="H755">
            <v>2</v>
          </cell>
          <cell r="I755" t="str">
            <v>Yes</v>
          </cell>
          <cell r="J755" t="str">
            <v>No</v>
          </cell>
          <cell r="L755">
            <v>1066.1600000000001</v>
          </cell>
          <cell r="M755">
            <v>1615.4</v>
          </cell>
          <cell r="N755">
            <v>45882</v>
          </cell>
        </row>
        <row r="756">
          <cell r="A756" t="str">
            <v>PZX9U</v>
          </cell>
          <cell r="B756" t="str">
            <v>PZX9U</v>
          </cell>
          <cell r="C756" t="str">
            <v>Unicol</v>
          </cell>
          <cell r="D756" t="str">
            <v>Unicol PZX9 1000x600 VESA Universal Wall Mount</v>
          </cell>
          <cell r="E756" t="str">
            <v>Unicol</v>
          </cell>
          <cell r="F756" t="str">
            <v>Project Rooms</v>
          </cell>
          <cell r="G756">
            <v>45882</v>
          </cell>
          <cell r="H756">
            <v>0</v>
          </cell>
          <cell r="I756" t="str">
            <v>Yes</v>
          </cell>
          <cell r="J756" t="str">
            <v>No</v>
          </cell>
          <cell r="L756">
            <v>109.03</v>
          </cell>
          <cell r="M756">
            <v>165.2</v>
          </cell>
          <cell r="N756">
            <v>45882</v>
          </cell>
        </row>
        <row r="757">
          <cell r="A757" t="str">
            <v>PZX10U</v>
          </cell>
          <cell r="B757" t="str">
            <v>PZX10U</v>
          </cell>
          <cell r="C757" t="str">
            <v>Unicol</v>
          </cell>
          <cell r="D757" t="str">
            <v>Unicol PZX10 1500x1000 VESA Universal Wall Mount</v>
          </cell>
          <cell r="E757" t="str">
            <v>Unicol</v>
          </cell>
          <cell r="F757" t="str">
            <v>Project Rooms</v>
          </cell>
          <cell r="G757">
            <v>45882</v>
          </cell>
          <cell r="H757">
            <v>0</v>
          </cell>
          <cell r="I757" t="str">
            <v>Yes</v>
          </cell>
          <cell r="J757" t="str">
            <v>No</v>
          </cell>
          <cell r="L757">
            <v>167.64</v>
          </cell>
          <cell r="M757">
            <v>254</v>
          </cell>
          <cell r="N757">
            <v>45882</v>
          </cell>
        </row>
        <row r="758">
          <cell r="A758" t="str">
            <v>SBM9</v>
          </cell>
          <cell r="B758" t="str">
            <v>SBM9</v>
          </cell>
          <cell r="C758" t="str">
            <v>Unicol</v>
          </cell>
          <cell r="D758" t="str">
            <v>Unicol SBM9 Sound Bar Mount (Compatible up to 110" screens)</v>
          </cell>
          <cell r="E758" t="str">
            <v>Unicol</v>
          </cell>
          <cell r="F758" t="str">
            <v>Project Rooms</v>
          </cell>
          <cell r="G758">
            <v>45882</v>
          </cell>
          <cell r="H758">
            <v>0</v>
          </cell>
          <cell r="I758" t="str">
            <v>Yes</v>
          </cell>
          <cell r="J758" t="str">
            <v>No</v>
          </cell>
          <cell r="L758">
            <v>124.08</v>
          </cell>
          <cell r="M758">
            <v>188</v>
          </cell>
          <cell r="N758">
            <v>45882</v>
          </cell>
        </row>
        <row r="759">
          <cell r="A759" t="str">
            <v>MS-RCM-ADV-12</v>
          </cell>
          <cell r="B759" t="str">
            <v>MS-RCM-ADV-12</v>
          </cell>
          <cell r="C759" t="str">
            <v>Utelogy</v>
          </cell>
          <cell r="D759" t="str">
            <v>Utelogy Advanced Room Licence Subscription - 21 to 60 devices</v>
          </cell>
          <cell r="E759" t="str">
            <v>Utelogy</v>
          </cell>
          <cell r="F759" t="str">
            <v xml:space="preserve">Utelogy </v>
          </cell>
          <cell r="H759">
            <v>9999</v>
          </cell>
          <cell r="I759" t="str">
            <v>No</v>
          </cell>
          <cell r="J759" t="str">
            <v>Yes</v>
          </cell>
          <cell r="L759">
            <v>1209.6000000000001</v>
          </cell>
          <cell r="M759">
            <v>1512</v>
          </cell>
        </row>
        <row r="760">
          <cell r="A760" t="str">
            <v>MS-RCM-ADV-36</v>
          </cell>
          <cell r="B760" t="str">
            <v>MS-RCM-ADV-36</v>
          </cell>
          <cell r="C760" t="str">
            <v>Utelogy</v>
          </cell>
          <cell r="D760" t="str">
            <v>Utelogy Advanced Room Licence Subscription - 21 to 60 devices</v>
          </cell>
          <cell r="E760" t="str">
            <v>Utelogy</v>
          </cell>
          <cell r="F760" t="str">
            <v xml:space="preserve">Utelogy </v>
          </cell>
          <cell r="H760">
            <v>9999</v>
          </cell>
          <cell r="I760" t="str">
            <v>No</v>
          </cell>
          <cell r="J760" t="str">
            <v>Yes</v>
          </cell>
          <cell r="L760">
            <v>3024</v>
          </cell>
          <cell r="M760">
            <v>3780</v>
          </cell>
        </row>
        <row r="761">
          <cell r="A761" t="str">
            <v>MS-RCM-COMP-12</v>
          </cell>
          <cell r="B761" t="str">
            <v>MS-RCM-COMP-12</v>
          </cell>
          <cell r="C761" t="str">
            <v>Utelogy</v>
          </cell>
          <cell r="D761" t="str">
            <v>Utelogy Complex Room Licence Subscription 61+ devices</v>
          </cell>
          <cell r="E761" t="str">
            <v>Utelogy</v>
          </cell>
          <cell r="F761" t="str">
            <v xml:space="preserve">Utelogy </v>
          </cell>
          <cell r="H761">
            <v>9999</v>
          </cell>
          <cell r="I761" t="str">
            <v>No</v>
          </cell>
          <cell r="J761" t="str">
            <v>Yes</v>
          </cell>
          <cell r="L761">
            <v>0</v>
          </cell>
          <cell r="M761" t="str">
            <v>POA</v>
          </cell>
        </row>
        <row r="762">
          <cell r="A762" t="str">
            <v>MS-RCM-COMP-36</v>
          </cell>
          <cell r="B762" t="str">
            <v>MS-RCM-COMP-36</v>
          </cell>
          <cell r="C762" t="str">
            <v>Utelogy</v>
          </cell>
          <cell r="D762" t="str">
            <v>Utelogy Complex Room Licence Subscription 61+ devices</v>
          </cell>
          <cell r="E762" t="str">
            <v>Utelogy</v>
          </cell>
          <cell r="F762" t="str">
            <v xml:space="preserve">Utelogy </v>
          </cell>
          <cell r="H762">
            <v>9999</v>
          </cell>
          <cell r="I762" t="str">
            <v>No</v>
          </cell>
          <cell r="J762" t="str">
            <v>Yes</v>
          </cell>
          <cell r="L762">
            <v>0</v>
          </cell>
          <cell r="M762" t="str">
            <v>POA</v>
          </cell>
        </row>
        <row r="763">
          <cell r="A763" t="str">
            <v>MS-RCM-DS-12</v>
          </cell>
          <cell r="B763" t="str">
            <v>MS-RCM-DS-12</v>
          </cell>
          <cell r="C763" t="str">
            <v>Utelogy</v>
          </cell>
          <cell r="D763" t="str">
            <v>Utelogy Digital Signage Location Licence Subscription - one Digital Signage location.</v>
          </cell>
          <cell r="E763" t="str">
            <v>Utelogy</v>
          </cell>
          <cell r="F763" t="str">
            <v xml:space="preserve">Utelogy </v>
          </cell>
          <cell r="H763">
            <v>9999</v>
          </cell>
          <cell r="I763" t="str">
            <v>No</v>
          </cell>
          <cell r="J763" t="str">
            <v>Yes</v>
          </cell>
          <cell r="L763">
            <v>80.640000000000015</v>
          </cell>
          <cell r="M763">
            <v>100.80000000000001</v>
          </cell>
        </row>
        <row r="764">
          <cell r="A764" t="str">
            <v>MS-RCM-DS-36</v>
          </cell>
          <cell r="B764" t="str">
            <v>MS-RCM-DS-36</v>
          </cell>
          <cell r="C764" t="str">
            <v>Utelogy</v>
          </cell>
          <cell r="D764" t="str">
            <v>Utelogy Digital Signage Location Licence Subscription - one Digital Signage location.</v>
          </cell>
          <cell r="E764" t="str">
            <v>Utelogy</v>
          </cell>
          <cell r="F764" t="str">
            <v xml:space="preserve">Utelogy </v>
          </cell>
          <cell r="H764">
            <v>9999</v>
          </cell>
          <cell r="I764" t="str">
            <v>No</v>
          </cell>
          <cell r="J764" t="str">
            <v>Yes</v>
          </cell>
          <cell r="L764">
            <v>201.60000000000002</v>
          </cell>
          <cell r="M764">
            <v>252</v>
          </cell>
        </row>
        <row r="765">
          <cell r="A765" t="str">
            <v>MS-RCM-PRO-12</v>
          </cell>
          <cell r="B765" t="str">
            <v>MS-RCM-PRO-12</v>
          </cell>
          <cell r="C765" t="str">
            <v>Utelogy</v>
          </cell>
          <cell r="D765" t="str">
            <v>Utelogy Pro Room Licence Subscription - up to 20 devices.</v>
          </cell>
          <cell r="E765" t="str">
            <v>Utelogy</v>
          </cell>
          <cell r="F765" t="str">
            <v xml:space="preserve">Utelogy </v>
          </cell>
          <cell r="H765">
            <v>9999</v>
          </cell>
          <cell r="I765" t="str">
            <v>No</v>
          </cell>
          <cell r="J765" t="str">
            <v>Yes</v>
          </cell>
          <cell r="L765">
            <v>403.20000000000005</v>
          </cell>
          <cell r="M765">
            <v>504</v>
          </cell>
        </row>
        <row r="766">
          <cell r="A766" t="str">
            <v>MS-RCM-PRO-36</v>
          </cell>
          <cell r="B766" t="str">
            <v>MS-RCM-PRO-36</v>
          </cell>
          <cell r="C766" t="str">
            <v>Utelogy</v>
          </cell>
          <cell r="D766" t="str">
            <v>Utelogy Pro Room Licence Subscription - up to 20 devices.</v>
          </cell>
          <cell r="E766" t="str">
            <v>Utelogy</v>
          </cell>
          <cell r="F766" t="str">
            <v xml:space="preserve">Utelogy </v>
          </cell>
          <cell r="H766">
            <v>9999</v>
          </cell>
          <cell r="I766" t="str">
            <v>No</v>
          </cell>
          <cell r="J766" t="str">
            <v>Yes</v>
          </cell>
          <cell r="L766">
            <v>1008</v>
          </cell>
          <cell r="M766">
            <v>1260</v>
          </cell>
        </row>
        <row r="767">
          <cell r="A767" t="str">
            <v>NC-SUF-01</v>
          </cell>
          <cell r="B767" t="str">
            <v>NC-SUF-01</v>
          </cell>
          <cell r="C767" t="str">
            <v>Utelogy</v>
          </cell>
          <cell r="D767" t="str">
            <v xml:space="preserve">Utelogy Licence Activation Fee - single charge per </v>
          </cell>
          <cell r="E767" t="str">
            <v>Utelogy</v>
          </cell>
          <cell r="F767" t="str">
            <v>Utelogy</v>
          </cell>
          <cell r="H767">
            <v>9999</v>
          </cell>
          <cell r="I767" t="str">
            <v>No</v>
          </cell>
          <cell r="J767" t="str">
            <v>Yes</v>
          </cell>
          <cell r="L767">
            <v>795</v>
          </cell>
          <cell r="M767">
            <v>795</v>
          </cell>
        </row>
        <row r="768">
          <cell r="A768" t="str">
            <v>AS-BUNDLE-BESPOKE</v>
          </cell>
          <cell r="B768" t="str">
            <v>AS-BUNDLE-BESPOKE</v>
          </cell>
          <cell r="C768" t="str">
            <v>Bundles</v>
          </cell>
          <cell r="D768" t="str">
            <v>Ascentae Bespoke Meeting Space Bundle</v>
          </cell>
          <cell r="E768" t="str">
            <v>Various</v>
          </cell>
          <cell r="F768" t="str">
            <v>Bundles</v>
          </cell>
          <cell r="H768">
            <v>99</v>
          </cell>
          <cell r="I768" t="str">
            <v>No</v>
          </cell>
          <cell r="L768">
            <v>0</v>
          </cell>
        </row>
        <row r="769">
          <cell r="A769" t="str">
            <v>HuMaN-ConfKIT-L</v>
          </cell>
          <cell r="B769" t="str">
            <v>HuMaN-ConfKIT-L</v>
          </cell>
          <cell r="C769" t="str">
            <v>Bundles</v>
          </cell>
          <cell r="D769" t="str">
            <v>Huddly/Maxhub/Nureva HUMAN Bundle - Large Room - Huddly L1, MAXHUB XCore Kit Pro, and Nureva HDL410.</v>
          </cell>
          <cell r="E769" t="str">
            <v>Various</v>
          </cell>
          <cell r="F769" t="str">
            <v>Bundles</v>
          </cell>
          <cell r="H769">
            <v>0</v>
          </cell>
          <cell r="I769" t="str">
            <v>Yes</v>
          </cell>
          <cell r="J769" t="str">
            <v>No</v>
          </cell>
          <cell r="L769">
            <v>9850</v>
          </cell>
          <cell r="M769">
            <v>11718</v>
          </cell>
          <cell r="N769">
            <v>45698</v>
          </cell>
        </row>
        <row r="770">
          <cell r="A770" t="str">
            <v>HuMaN-ConfKit-LP</v>
          </cell>
          <cell r="B770" t="str">
            <v>HuMaN-ConfKit-LP</v>
          </cell>
          <cell r="C770" t="str">
            <v>Bundles</v>
          </cell>
          <cell r="D770" t="str">
            <v>Huddly/Maxhub/Nureva HUMAN Bundle - Premium Large Room - Huddly Crew, MAXHUB XCore Kit Pro, and Nureva HDL410.</v>
          </cell>
          <cell r="E770" t="str">
            <v>Various</v>
          </cell>
          <cell r="F770" t="str">
            <v>Bundles</v>
          </cell>
          <cell r="H770">
            <v>0</v>
          </cell>
          <cell r="I770" t="str">
            <v>Yes</v>
          </cell>
          <cell r="J770" t="str">
            <v>No</v>
          </cell>
          <cell r="L770">
            <v>14476</v>
          </cell>
          <cell r="M770">
            <v>17767</v>
          </cell>
          <cell r="N770">
            <v>45698</v>
          </cell>
        </row>
        <row r="771">
          <cell r="A771" t="str">
            <v>HuMaN-ConfKIT-M</v>
          </cell>
          <cell r="B771" t="str">
            <v>HuMaN-ConfKIT-M</v>
          </cell>
          <cell r="C771" t="str">
            <v>Bundles</v>
          </cell>
          <cell r="D771" t="str">
            <v>Huddly/Maxhub/Nureva HUMAN Bundle - Medium Room - Huddly S1, MAXHUB XCore Kit, and Nureva HDL200</v>
          </cell>
          <cell r="E771" t="str">
            <v>Various</v>
          </cell>
          <cell r="F771" t="str">
            <v>Bundles</v>
          </cell>
          <cell r="H771">
            <v>0</v>
          </cell>
          <cell r="I771" t="str">
            <v>Yes</v>
          </cell>
          <cell r="J771" t="str">
            <v>No</v>
          </cell>
          <cell r="L771">
            <v>2396</v>
          </cell>
          <cell r="M771">
            <v>3041</v>
          </cell>
          <cell r="N771">
            <v>45698</v>
          </cell>
        </row>
        <row r="772">
          <cell r="A772" t="str">
            <v>HuMaN-ConfKit-MP</v>
          </cell>
          <cell r="B772" t="str">
            <v>HuMaN-ConfKit-MP</v>
          </cell>
          <cell r="C772" t="str">
            <v>Bundles</v>
          </cell>
          <cell r="D772" t="str">
            <v>Huddly/Maxhub/Nureva HUMAN Bundle - Medium Premium Room - Huddly L1, MAXHUB XCore Kit, and Nureva HDL310.</v>
          </cell>
          <cell r="E772" t="str">
            <v>Various</v>
          </cell>
          <cell r="F772" t="str">
            <v>Bundles</v>
          </cell>
          <cell r="H772">
            <v>0</v>
          </cell>
          <cell r="I772" t="str">
            <v>Yes</v>
          </cell>
          <cell r="J772" t="str">
            <v>No</v>
          </cell>
          <cell r="L772">
            <v>5601</v>
          </cell>
          <cell r="M772">
            <v>6779</v>
          </cell>
          <cell r="N772">
            <v>45698</v>
          </cell>
        </row>
        <row r="773">
          <cell r="A773" t="str">
            <v>HuMaN-ConfKIT-S</v>
          </cell>
          <cell r="B773" t="str">
            <v>HuMaN-ConfKIT-S</v>
          </cell>
          <cell r="C773" t="str">
            <v>Bundles</v>
          </cell>
          <cell r="D773" t="str">
            <v>Huddly/Maxhub/Nureva HUMAN Bundle - Small Room - Huddly IQ, MAXHUB XCore Kit, and MAXHUB BM35 Bluetooth.</v>
          </cell>
          <cell r="E773" t="str">
            <v>Various</v>
          </cell>
          <cell r="F773" t="str">
            <v>Bundles</v>
          </cell>
          <cell r="H773">
            <v>0</v>
          </cell>
          <cell r="I773" t="str">
            <v>Yes</v>
          </cell>
          <cell r="J773" t="str">
            <v>No</v>
          </cell>
          <cell r="L773">
            <v>1120</v>
          </cell>
          <cell r="M773">
            <v>1539</v>
          </cell>
          <cell r="N773">
            <v>45698</v>
          </cell>
        </row>
        <row r="774">
          <cell r="A774" t="str">
            <v>HuMaN-ConfKit-SP</v>
          </cell>
          <cell r="B774" t="str">
            <v>HuMaN-ConfKit-SP</v>
          </cell>
          <cell r="C774" t="str">
            <v>Bundles</v>
          </cell>
          <cell r="D774" t="str">
            <v>Huddly/Maxhub/Nureva HUMAN Bundle - Small Premium Room - Huddly S1, MAXHUB XCore Kit, and MAXHUB BM35 Bluetooth.</v>
          </cell>
          <cell r="E774" t="str">
            <v>Various</v>
          </cell>
          <cell r="F774" t="str">
            <v>Bundles</v>
          </cell>
          <cell r="H774">
            <v>0</v>
          </cell>
          <cell r="I774" t="str">
            <v>Yes</v>
          </cell>
          <cell r="J774" t="str">
            <v>No</v>
          </cell>
          <cell r="L774">
            <v>1600</v>
          </cell>
          <cell r="M774">
            <v>2164</v>
          </cell>
          <cell r="N774">
            <v>45698</v>
          </cell>
        </row>
        <row r="775">
          <cell r="A775" t="str">
            <v>AS-BUNDLE-SINGLECAMERA-L-PREMIER</v>
          </cell>
          <cell r="B775" t="str">
            <v>AS-BUNDLE-SINGLECAMERA-L-PREMIER</v>
          </cell>
          <cell r="C775" t="str">
            <v>Bundles</v>
          </cell>
          <cell r="D775" t="str">
            <v>Ascentae Single Camera Meeting Space -  Large - Premier</v>
          </cell>
          <cell r="E775" t="str">
            <v>Various</v>
          </cell>
          <cell r="F775" t="str">
            <v>Bundles</v>
          </cell>
          <cell r="H775">
            <v>0</v>
          </cell>
          <cell r="I775" t="str">
            <v>No</v>
          </cell>
          <cell r="L775">
            <v>0</v>
          </cell>
        </row>
        <row r="776">
          <cell r="A776" t="str">
            <v>AS-BUNDLE-SINGLECAMERA-L-PREMIERPRO</v>
          </cell>
          <cell r="B776" t="str">
            <v>AS-BUNDLE-SINGLECAMERA-L-PREMIERPRO</v>
          </cell>
          <cell r="C776" t="str">
            <v>Bundles</v>
          </cell>
          <cell r="D776" t="str">
            <v>Ascentae Single Camera Meeting Space -  Large - Premier Pro</v>
          </cell>
          <cell r="E776" t="str">
            <v>Various</v>
          </cell>
          <cell r="F776" t="str">
            <v>Bundles</v>
          </cell>
          <cell r="H776">
            <v>0</v>
          </cell>
          <cell r="I776" t="str">
            <v>No</v>
          </cell>
          <cell r="L776">
            <v>0</v>
          </cell>
        </row>
        <row r="777">
          <cell r="A777" t="str">
            <v>AS-BUNDLE-SINGLECAMERA-L-STANDARD</v>
          </cell>
          <cell r="B777" t="str">
            <v>AS-BUNDLE-SINGLECAMERA-L-STANDARD</v>
          </cell>
          <cell r="C777" t="str">
            <v>Bundles</v>
          </cell>
          <cell r="D777" t="str">
            <v>Ascentae Single Camera Meeting Space -  Large - Standard</v>
          </cell>
          <cell r="E777" t="str">
            <v>Various</v>
          </cell>
          <cell r="F777" t="str">
            <v>Bundles</v>
          </cell>
          <cell r="H777">
            <v>0</v>
          </cell>
          <cell r="I777" t="str">
            <v>No</v>
          </cell>
          <cell r="L777">
            <v>0</v>
          </cell>
        </row>
        <row r="778">
          <cell r="A778" t="str">
            <v>AS-BUNDLE-SINGLECAMERA-SM-PREMIER</v>
          </cell>
          <cell r="B778" t="str">
            <v>AS-BUNDLE-SINGLECAMERA-SM-PREMIER</v>
          </cell>
          <cell r="C778" t="str">
            <v>Bundles</v>
          </cell>
          <cell r="D778" t="str">
            <v>Ascentae Single Camera Meeting Space - Small / Medium - Premier</v>
          </cell>
          <cell r="E778" t="str">
            <v>Various</v>
          </cell>
          <cell r="F778" t="str">
            <v>Bundles</v>
          </cell>
          <cell r="H778">
            <v>0</v>
          </cell>
          <cell r="I778" t="str">
            <v>No</v>
          </cell>
          <cell r="L778">
            <v>0</v>
          </cell>
        </row>
        <row r="779">
          <cell r="A779" t="str">
            <v>AS-BUNDLE-SINGLECAMERA-SM-PREMIERPRO</v>
          </cell>
          <cell r="B779" t="str">
            <v>AS-BUNDLE-SINGLECAMERA-SM-PREMIERPRO</v>
          </cell>
          <cell r="C779" t="str">
            <v>Bundles</v>
          </cell>
          <cell r="D779" t="str">
            <v>Ascentae Single Camera Meeting Space - Small / Medium - Premier Pro</v>
          </cell>
          <cell r="E779" t="str">
            <v>Various</v>
          </cell>
          <cell r="F779" t="str">
            <v>Bundles</v>
          </cell>
          <cell r="H779">
            <v>0</v>
          </cell>
          <cell r="I779" t="str">
            <v>No</v>
          </cell>
          <cell r="L779">
            <v>0</v>
          </cell>
        </row>
        <row r="780">
          <cell r="A780" t="str">
            <v>AS-BUNDLE-SINGLECAMERA-SM-STANDARD</v>
          </cell>
          <cell r="B780" t="str">
            <v>AS-BUNDLE-SINGLECAMERA-SM-STANDARD</v>
          </cell>
          <cell r="C780" t="str">
            <v>Bundles</v>
          </cell>
          <cell r="D780" t="str">
            <v>Ascentae Single Camera Meeting Space - Small / Medium - Standard</v>
          </cell>
          <cell r="E780" t="str">
            <v>Various</v>
          </cell>
          <cell r="F780" t="str">
            <v>Bundles</v>
          </cell>
          <cell r="H780">
            <v>0</v>
          </cell>
          <cell r="I780" t="str">
            <v>No</v>
          </cell>
          <cell r="L780">
            <v>0</v>
          </cell>
        </row>
        <row r="781">
          <cell r="A781" t="str">
            <v>AS-BUNDLE-SINGLECAMERA-XL-PREMIER</v>
          </cell>
          <cell r="B781" t="str">
            <v>AS-BUNDLE-SINGLECAMERA-XL-PREMIER</v>
          </cell>
          <cell r="C781" t="str">
            <v>Bundles</v>
          </cell>
          <cell r="D781" t="str">
            <v>Ascentae Single Camera Meeting Space -  XL - Premier</v>
          </cell>
          <cell r="E781" t="str">
            <v>Various</v>
          </cell>
          <cell r="F781" t="str">
            <v>Bundles</v>
          </cell>
          <cell r="H781">
            <v>0</v>
          </cell>
          <cell r="I781" t="str">
            <v>No</v>
          </cell>
          <cell r="L781">
            <v>0</v>
          </cell>
        </row>
        <row r="782">
          <cell r="A782" t="str">
            <v>AS-BUNDLE-SINGLECAMERA-XL-PREMIERPRO</v>
          </cell>
          <cell r="B782" t="str">
            <v>AS-BUNDLE-SINGLECAMERA-XL-PREMIERPRO</v>
          </cell>
          <cell r="C782" t="str">
            <v>Bundles</v>
          </cell>
          <cell r="D782" t="str">
            <v>Ascentae Single Camera Meeting Space -  XL - Premier Pro</v>
          </cell>
          <cell r="E782" t="str">
            <v>Various</v>
          </cell>
          <cell r="F782" t="str">
            <v>Bundles</v>
          </cell>
          <cell r="H782">
            <v>0</v>
          </cell>
          <cell r="I782" t="str">
            <v>No</v>
          </cell>
          <cell r="L782">
            <v>0</v>
          </cell>
        </row>
        <row r="783">
          <cell r="A783" t="str">
            <v>AS-BUNDLE-SINGLECAMERA-XL-STANDARD</v>
          </cell>
          <cell r="B783" t="str">
            <v>AS-BUNDLE-SINGLECAMERA-XL-STANDARD</v>
          </cell>
          <cell r="C783" t="str">
            <v>Bundles</v>
          </cell>
          <cell r="D783" t="str">
            <v>Ascentae Single Camera Meeting Space -  XL - Standard</v>
          </cell>
          <cell r="E783" t="str">
            <v>Various</v>
          </cell>
          <cell r="F783" t="str">
            <v>Bundles</v>
          </cell>
          <cell r="H783">
            <v>0</v>
          </cell>
          <cell r="I783" t="str">
            <v>No</v>
          </cell>
          <cell r="L783">
            <v>0</v>
          </cell>
        </row>
        <row r="784">
          <cell r="A784" t="str">
            <v>AS-BUNDLE-SWITCHING-L-PREMIER</v>
          </cell>
          <cell r="B784" t="str">
            <v>AS-BUNDLE-SWITCHING-L-PREMIER</v>
          </cell>
          <cell r="C784" t="str">
            <v>Bundles</v>
          </cell>
          <cell r="D784" t="str">
            <v>Ascentae  Camera Switching Meeting Space -  Large  - Premier</v>
          </cell>
          <cell r="E784" t="str">
            <v>Various</v>
          </cell>
          <cell r="F784" t="str">
            <v>Bundles</v>
          </cell>
          <cell r="H784">
            <v>0</v>
          </cell>
          <cell r="I784" t="str">
            <v>No</v>
          </cell>
          <cell r="L784">
            <v>0</v>
          </cell>
        </row>
        <row r="785">
          <cell r="A785" t="str">
            <v>AS-BUNDLE-SWITCHING-L-PREMIERPRO</v>
          </cell>
          <cell r="B785" t="str">
            <v>AS-BUNDLE-SWITCHING-L-PREMIERPRO</v>
          </cell>
          <cell r="C785" t="str">
            <v>Bundles</v>
          </cell>
          <cell r="D785" t="str">
            <v>Ascentae  Camera Switching Meeting Space -  Large  - Premier Pro</v>
          </cell>
          <cell r="E785" t="str">
            <v>Various</v>
          </cell>
          <cell r="F785" t="str">
            <v>Bundles</v>
          </cell>
          <cell r="H785">
            <v>0</v>
          </cell>
          <cell r="I785" t="str">
            <v>No</v>
          </cell>
          <cell r="L785">
            <v>0</v>
          </cell>
        </row>
        <row r="786">
          <cell r="A786" t="str">
            <v>AS-BUNDLE-SWITCHING-L-STANDARD</v>
          </cell>
          <cell r="B786" t="str">
            <v>AS-BUNDLE-SWITCHING-L-STANDARD</v>
          </cell>
          <cell r="C786" t="str">
            <v>Bundles</v>
          </cell>
          <cell r="D786" t="str">
            <v>Ascentae  Camera Switching Meeting Space -  Large  - Standard</v>
          </cell>
          <cell r="E786" t="str">
            <v>Various</v>
          </cell>
          <cell r="F786" t="str">
            <v>Bundles</v>
          </cell>
          <cell r="H786">
            <v>0</v>
          </cell>
          <cell r="I786" t="str">
            <v>No</v>
          </cell>
          <cell r="L786">
            <v>0</v>
          </cell>
        </row>
        <row r="787">
          <cell r="A787" t="str">
            <v>AS-BUNDLE-SWITCHING-SM-PREMIER</v>
          </cell>
          <cell r="B787" t="str">
            <v>AS-BUNDLE-SWITCHING-SM-PREMIER</v>
          </cell>
          <cell r="C787" t="str">
            <v>Bundles</v>
          </cell>
          <cell r="D787" t="str">
            <v>Ascentae  Camera Switching Meeting Space -  Small/Medium - Premier</v>
          </cell>
          <cell r="E787" t="str">
            <v>Various</v>
          </cell>
          <cell r="F787" t="str">
            <v>Bundles</v>
          </cell>
          <cell r="H787">
            <v>0</v>
          </cell>
          <cell r="I787" t="str">
            <v>No</v>
          </cell>
          <cell r="L787">
            <v>0</v>
          </cell>
        </row>
        <row r="788">
          <cell r="A788" t="str">
            <v>AS-BUNDLE-SWITCHING-SM-PREMIERPRO</v>
          </cell>
          <cell r="B788" t="str">
            <v>AS-BUNDLE-SWITCHING-SM-PREMIERPRO</v>
          </cell>
          <cell r="C788" t="str">
            <v>Bundles</v>
          </cell>
          <cell r="D788" t="str">
            <v>Ascentae  Camera Switching Meeting Space -  Small/Medium - Premier Pro</v>
          </cell>
          <cell r="E788" t="str">
            <v>Various</v>
          </cell>
          <cell r="F788" t="str">
            <v>Bundles</v>
          </cell>
          <cell r="H788">
            <v>0</v>
          </cell>
          <cell r="I788" t="str">
            <v>No</v>
          </cell>
          <cell r="L788">
            <v>0</v>
          </cell>
        </row>
        <row r="789">
          <cell r="A789" t="str">
            <v>AS-BUNDLE-SWITCHING-SM-STANDARD</v>
          </cell>
          <cell r="B789" t="str">
            <v>AS-BUNDLE-SWITCHING-SM-STANDARD</v>
          </cell>
          <cell r="C789" t="str">
            <v>Bundles</v>
          </cell>
          <cell r="D789" t="str">
            <v>Ascentae  Camera Switching Meeting Space -  Small/Medium - Standard</v>
          </cell>
          <cell r="E789" t="str">
            <v>Various</v>
          </cell>
          <cell r="F789" t="str">
            <v>Bundles</v>
          </cell>
          <cell r="H789">
            <v>0</v>
          </cell>
          <cell r="I789" t="str">
            <v>No</v>
          </cell>
          <cell r="L789">
            <v>0</v>
          </cell>
        </row>
        <row r="790">
          <cell r="A790" t="str">
            <v>AS-BUNDLE-SWITCHING-XL-PREMIER</v>
          </cell>
          <cell r="B790" t="str">
            <v>AS-BUNDLE-SWITCHING-XL-PREMIER</v>
          </cell>
          <cell r="C790" t="str">
            <v>Bundles</v>
          </cell>
          <cell r="D790" t="str">
            <v>Ascentae  Camera Switching Meeting Space -  XL - Premier</v>
          </cell>
          <cell r="E790" t="str">
            <v>Various</v>
          </cell>
          <cell r="F790" t="str">
            <v>Bundles</v>
          </cell>
          <cell r="H790">
            <v>0</v>
          </cell>
          <cell r="I790" t="str">
            <v>No</v>
          </cell>
          <cell r="L790">
            <v>0</v>
          </cell>
        </row>
        <row r="791">
          <cell r="A791" t="str">
            <v>AS-BUNDLE-SWITCHING-XL-PREMIERPRO</v>
          </cell>
          <cell r="B791" t="str">
            <v>AS-BUNDLE-SWITCHING-XL-PREMIERPRO</v>
          </cell>
          <cell r="C791" t="str">
            <v>Bundles</v>
          </cell>
          <cell r="D791" t="str">
            <v>Ascentae  Camera Switching Meeting Space -  XL - Premier Pro</v>
          </cell>
          <cell r="E791" t="str">
            <v>Various</v>
          </cell>
          <cell r="F791" t="str">
            <v>Bundles</v>
          </cell>
          <cell r="H791">
            <v>0</v>
          </cell>
          <cell r="I791" t="str">
            <v>No</v>
          </cell>
          <cell r="L791">
            <v>0</v>
          </cell>
        </row>
        <row r="792">
          <cell r="A792" t="str">
            <v>AS-BUNDLE-SWITCHING-XL-STANDARD</v>
          </cell>
          <cell r="B792" t="str">
            <v>AS-BUNDLE-SWITCHING-XL-STANDARD</v>
          </cell>
          <cell r="C792" t="str">
            <v>Bundles</v>
          </cell>
          <cell r="D792" t="str">
            <v>Ascentae  Camera Switching Meeting Space -  XL - Standard</v>
          </cell>
          <cell r="E792" t="str">
            <v>Various</v>
          </cell>
          <cell r="F792" t="str">
            <v>Bundles</v>
          </cell>
          <cell r="H792">
            <v>0</v>
          </cell>
          <cell r="I792" t="str">
            <v>No</v>
          </cell>
          <cell r="L792">
            <v>0</v>
          </cell>
        </row>
        <row r="793">
          <cell r="A793" t="str">
            <v>AS-BUNDLE-ZONING-PREMIER</v>
          </cell>
          <cell r="B793" t="str">
            <v>AS-BUNDLE-ZONING-PREMIER</v>
          </cell>
          <cell r="C793" t="str">
            <v>Bundles</v>
          </cell>
          <cell r="D793" t="str">
            <v>Ascentae  Camera Zoning Meeting Space -  Large/XL - Premier</v>
          </cell>
          <cell r="E793" t="str">
            <v>Various</v>
          </cell>
          <cell r="F793" t="str">
            <v>Bundles</v>
          </cell>
          <cell r="H793">
            <v>0</v>
          </cell>
          <cell r="I793" t="str">
            <v>No</v>
          </cell>
          <cell r="L793">
            <v>0</v>
          </cell>
        </row>
        <row r="794">
          <cell r="A794" t="str">
            <v>AS-BUNDLE-ZONING-PREMIERRPO</v>
          </cell>
          <cell r="B794" t="str">
            <v>AS-BUNDLE-ZONING-PREMIERRPO</v>
          </cell>
          <cell r="C794" t="str">
            <v>Bundles</v>
          </cell>
          <cell r="D794" t="str">
            <v>Ascentae  Camera Zoning Meeting Space -  Large/XL - Premier Pro</v>
          </cell>
          <cell r="E794" t="str">
            <v>Various</v>
          </cell>
          <cell r="F794" t="str">
            <v>Bundles</v>
          </cell>
          <cell r="H794">
            <v>0</v>
          </cell>
          <cell r="I794" t="str">
            <v>No</v>
          </cell>
          <cell r="L794">
            <v>0</v>
          </cell>
        </row>
        <row r="795">
          <cell r="A795" t="str">
            <v>AS-BUNDLE-ZONING-STANDARD</v>
          </cell>
          <cell r="B795" t="str">
            <v>AS-BUNDLE-ZONING-STANDARD</v>
          </cell>
          <cell r="C795" t="str">
            <v>Bundles</v>
          </cell>
          <cell r="D795" t="str">
            <v>Ascentae  Camera Zoning Meeting Space -  Large/XL - Standard</v>
          </cell>
          <cell r="E795" t="str">
            <v>Various</v>
          </cell>
          <cell r="F795" t="str">
            <v>Bundles</v>
          </cell>
          <cell r="H795">
            <v>0</v>
          </cell>
          <cell r="I795" t="str">
            <v>No</v>
          </cell>
          <cell r="L795">
            <v>0</v>
          </cell>
        </row>
        <row r="796">
          <cell r="A796">
            <v>1015018</v>
          </cell>
          <cell r="B796">
            <v>1015018</v>
          </cell>
          <cell r="C796" t="str">
            <v xml:space="preserve">ProDVX </v>
          </cell>
          <cell r="D796" t="str">
            <v>ProMGR Annual Subscription</v>
          </cell>
          <cell r="F796" t="str">
            <v>ProDVX</v>
          </cell>
          <cell r="G796" t="str">
            <v>04.06.2025</v>
          </cell>
          <cell r="H796">
            <v>9999</v>
          </cell>
          <cell r="I796" t="str">
            <v>Yes</v>
          </cell>
          <cell r="J796" t="str">
            <v>Yes</v>
          </cell>
        </row>
        <row r="797">
          <cell r="A797">
            <v>1015020</v>
          </cell>
          <cell r="B797">
            <v>1015020</v>
          </cell>
          <cell r="C797" t="str">
            <v xml:space="preserve">ProDVX </v>
          </cell>
          <cell r="D797" t="str">
            <v>ProMGR 3 year Subscription</v>
          </cell>
          <cell r="F797" t="str">
            <v>ProDVX</v>
          </cell>
          <cell r="G797" t="str">
            <v>04.06.2025</v>
          </cell>
          <cell r="H797">
            <v>9999</v>
          </cell>
          <cell r="I797" t="str">
            <v>Yes</v>
          </cell>
          <cell r="J797" t="str">
            <v>Yes</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prodvx.com/products/uw-28" TargetMode="External"/><Relationship Id="rId18" Type="http://schemas.openxmlformats.org/officeDocument/2006/relationships/hyperlink" Target="https://www.prodvx.com/products/sd-18" TargetMode="External"/><Relationship Id="rId26" Type="http://schemas.openxmlformats.org/officeDocument/2006/relationships/hyperlink" Target="https://www.prodvx.com/products/ds-10" TargetMode="External"/><Relationship Id="rId39" Type="http://schemas.openxmlformats.org/officeDocument/2006/relationships/hyperlink" Target="https://www.prodvx.com/products/gm-75-glass-mount-bracket-single-plate" TargetMode="External"/><Relationship Id="rId21" Type="http://schemas.openxmlformats.org/officeDocument/2006/relationships/hyperlink" Target="https://www.prodvx.com/products/tmp-22x" TargetMode="External"/><Relationship Id="rId34" Type="http://schemas.openxmlformats.org/officeDocument/2006/relationships/hyperlink" Target="https://www.prodvx.com/products/sb-50" TargetMode="External"/><Relationship Id="rId42" Type="http://schemas.openxmlformats.org/officeDocument/2006/relationships/hyperlink" Target="https://www.prodvx.com/products/appc-10xpl-r23" TargetMode="External"/><Relationship Id="rId47" Type="http://schemas.openxmlformats.org/officeDocument/2006/relationships/hyperlink" Target="https://www.prodvx.com/products/appc-12xp-r23" TargetMode="External"/><Relationship Id="rId50" Type="http://schemas.openxmlformats.org/officeDocument/2006/relationships/hyperlink" Target="https://www.prodvx.com/products/appc-32x-r23" TargetMode="External"/><Relationship Id="rId55" Type="http://schemas.openxmlformats.org/officeDocument/2006/relationships/hyperlink" Target="https://www.prodvx.com/products/5010740-appc-10sfa" TargetMode="External"/><Relationship Id="rId7" Type="http://schemas.openxmlformats.org/officeDocument/2006/relationships/hyperlink" Target="https://www.prodvx.com/products/ippc-10slb" TargetMode="External"/><Relationship Id="rId2" Type="http://schemas.openxmlformats.org/officeDocument/2006/relationships/hyperlink" Target="https://www.prodvx.com/products/appc-7xpln" TargetMode="External"/><Relationship Id="rId16" Type="http://schemas.openxmlformats.org/officeDocument/2006/relationships/hyperlink" Target="https://www.prodvx.com/products/sd-14" TargetMode="External"/><Relationship Id="rId29" Type="http://schemas.openxmlformats.org/officeDocument/2006/relationships/hyperlink" Target="https://www.prodvx.com/products/ds-20" TargetMode="External"/><Relationship Id="rId11" Type="http://schemas.openxmlformats.org/officeDocument/2006/relationships/hyperlink" Target="https://www.prodvx.com/products/ippc-32" TargetMode="External"/><Relationship Id="rId24" Type="http://schemas.openxmlformats.org/officeDocument/2006/relationships/hyperlink" Target="https://www.prodvx.com/products/wm-25" TargetMode="External"/><Relationship Id="rId32" Type="http://schemas.openxmlformats.org/officeDocument/2006/relationships/hyperlink" Target="https://www.prodvx.com/products/ds-40" TargetMode="External"/><Relationship Id="rId37" Type="http://schemas.openxmlformats.org/officeDocument/2006/relationships/hyperlink" Target="https://www.prodvx.com/products/bar-10-1d-2d-module" TargetMode="External"/><Relationship Id="rId40" Type="http://schemas.openxmlformats.org/officeDocument/2006/relationships/hyperlink" Target="https://www.prodvx.com/products/pogo-rgb-led-bar" TargetMode="External"/><Relationship Id="rId45" Type="http://schemas.openxmlformats.org/officeDocument/2006/relationships/hyperlink" Target="https://www.prodvx.com/products/appc-10slbn-r23" TargetMode="External"/><Relationship Id="rId53" Type="http://schemas.openxmlformats.org/officeDocument/2006/relationships/hyperlink" Target="https://www.prodvx.com/products/5010500-appc-10slb" TargetMode="External"/><Relationship Id="rId58" Type="http://schemas.openxmlformats.org/officeDocument/2006/relationships/drawing" Target="../drawings/drawing10.xml"/><Relationship Id="rId5" Type="http://schemas.openxmlformats.org/officeDocument/2006/relationships/hyperlink" Target="https://www.prodvx.com/products/appc-13xp" TargetMode="External"/><Relationship Id="rId19" Type="http://schemas.openxmlformats.org/officeDocument/2006/relationships/hyperlink" Target="https://www.prodvx.com/products/sd-22" TargetMode="External"/><Relationship Id="rId4" Type="http://schemas.openxmlformats.org/officeDocument/2006/relationships/hyperlink" Target="https://www.prodvx.com/products/appc-10slbn" TargetMode="External"/><Relationship Id="rId9" Type="http://schemas.openxmlformats.org/officeDocument/2006/relationships/hyperlink" Target="https://www.prodvx.com/products/ippc-22-6000" TargetMode="External"/><Relationship Id="rId14" Type="http://schemas.openxmlformats.org/officeDocument/2006/relationships/hyperlink" Target="https://www.prodvx.com/products/uw-37" TargetMode="External"/><Relationship Id="rId22" Type="http://schemas.openxmlformats.org/officeDocument/2006/relationships/hyperlink" Target="https://www.prodvx.com/products/abpc-4200" TargetMode="External"/><Relationship Id="rId27" Type="http://schemas.openxmlformats.org/officeDocument/2006/relationships/hyperlink" Target="https://www.prodvx.com/products/ds-15-white" TargetMode="External"/><Relationship Id="rId30" Type="http://schemas.openxmlformats.org/officeDocument/2006/relationships/hyperlink" Target="https://www.prodvx.com/products/ds-25" TargetMode="External"/><Relationship Id="rId35" Type="http://schemas.openxmlformats.org/officeDocument/2006/relationships/hyperlink" Target="https://www.prodvx.com/products/wm-35" TargetMode="External"/><Relationship Id="rId43" Type="http://schemas.openxmlformats.org/officeDocument/2006/relationships/hyperlink" Target="https://www.prodvx.com/products/appc-10xpln-r23" TargetMode="External"/><Relationship Id="rId48" Type="http://schemas.openxmlformats.org/officeDocument/2006/relationships/hyperlink" Target="https://www.prodvx.com/products/appc-13xp-r23" TargetMode="External"/><Relationship Id="rId56" Type="http://schemas.openxmlformats.org/officeDocument/2006/relationships/hyperlink" Target="https://www.prodvx.com/products/5010730-appc-10sfn" TargetMode="External"/><Relationship Id="rId8" Type="http://schemas.openxmlformats.org/officeDocument/2006/relationships/hyperlink" Target="https://www.prodvx.com/products/ippc-15-6000" TargetMode="External"/><Relationship Id="rId51" Type="http://schemas.openxmlformats.org/officeDocument/2006/relationships/hyperlink" Target="https://www.prodvx.com/products/appc-15xp" TargetMode="External"/><Relationship Id="rId3" Type="http://schemas.openxmlformats.org/officeDocument/2006/relationships/hyperlink" Target="https://www.prodvx.com/uploads/media/products/appc-10slbe/ProDVX_QSG_APPC_10SLBe_v2.pdf" TargetMode="External"/><Relationship Id="rId12" Type="http://schemas.openxmlformats.org/officeDocument/2006/relationships/hyperlink" Target="https://www.prodvx.com/products/uw-24" TargetMode="External"/><Relationship Id="rId17" Type="http://schemas.openxmlformats.org/officeDocument/2006/relationships/hyperlink" Target="https://www.prodvx.com/products/sd-15" TargetMode="External"/><Relationship Id="rId25" Type="http://schemas.openxmlformats.org/officeDocument/2006/relationships/hyperlink" Target="https://www.prodvx.com/products/ds-75" TargetMode="External"/><Relationship Id="rId33" Type="http://schemas.openxmlformats.org/officeDocument/2006/relationships/hyperlink" Target="https://www.prodvx.com/products/fs-10" TargetMode="External"/><Relationship Id="rId38" Type="http://schemas.openxmlformats.org/officeDocument/2006/relationships/hyperlink" Target="https://www.prodvx.com/products/pogo-camera-2mp" TargetMode="External"/><Relationship Id="rId46" Type="http://schemas.openxmlformats.org/officeDocument/2006/relationships/hyperlink" Target="https://www.prodvx.com/products/appc-10slbn-r23" TargetMode="External"/><Relationship Id="rId20" Type="http://schemas.openxmlformats.org/officeDocument/2006/relationships/hyperlink" Target="https://www.prodvx.com/products/tmp-15x" TargetMode="External"/><Relationship Id="rId41" Type="http://schemas.openxmlformats.org/officeDocument/2006/relationships/hyperlink" Target="https://www.prodvx.com/products/appc-10xp-r23" TargetMode="External"/><Relationship Id="rId54" Type="http://schemas.openxmlformats.org/officeDocument/2006/relationships/hyperlink" Target="https://www.prodvx.com/products/5010602-appc-10xpc" TargetMode="External"/><Relationship Id="rId1" Type="http://schemas.openxmlformats.org/officeDocument/2006/relationships/hyperlink" Target="https://www.prodvx.com/products/appc-7xpl" TargetMode="External"/><Relationship Id="rId6" Type="http://schemas.openxmlformats.org/officeDocument/2006/relationships/hyperlink" Target="https://www.prodvx.com/products/appc-17el" TargetMode="External"/><Relationship Id="rId15" Type="http://schemas.openxmlformats.org/officeDocument/2006/relationships/hyperlink" Target="https://www.prodvx.com/products/sd-10" TargetMode="External"/><Relationship Id="rId23" Type="http://schemas.openxmlformats.org/officeDocument/2006/relationships/hyperlink" Target="https://www.prodvx.com/products/abpc-4220" TargetMode="External"/><Relationship Id="rId28" Type="http://schemas.openxmlformats.org/officeDocument/2006/relationships/hyperlink" Target="https://www.prodvx.com/products/ds-15" TargetMode="External"/><Relationship Id="rId36" Type="http://schemas.openxmlformats.org/officeDocument/2006/relationships/hyperlink" Target="https://www.prodvx.com/products/pogo-nfc-module" TargetMode="External"/><Relationship Id="rId49" Type="http://schemas.openxmlformats.org/officeDocument/2006/relationships/hyperlink" Target="https://www.prodvx.com/products/appc-24x-r23" TargetMode="External"/><Relationship Id="rId57" Type="http://schemas.openxmlformats.org/officeDocument/2006/relationships/printerSettings" Target="../printerSettings/printerSettings7.bin"/><Relationship Id="rId10" Type="http://schemas.openxmlformats.org/officeDocument/2006/relationships/hyperlink" Target="https://www.prodvx.com/products/ippc-24" TargetMode="External"/><Relationship Id="rId31" Type="http://schemas.openxmlformats.org/officeDocument/2006/relationships/hyperlink" Target="https://www.prodvx.com/products/ds-30" TargetMode="External"/><Relationship Id="rId44" Type="http://schemas.openxmlformats.org/officeDocument/2006/relationships/hyperlink" Target="https://www.prodvx.com/products/appc-10xplnw-r23" TargetMode="External"/><Relationship Id="rId52" Type="http://schemas.openxmlformats.org/officeDocument/2006/relationships/hyperlink" Target="https://www.prodvx.com/products/appc-22x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products.biamp.com/product-details/-/o/d/Evoko-Liso-Freestand-Mount/ecom-item/909.1934.900" TargetMode="External"/><Relationship Id="rId13" Type="http://schemas.openxmlformats.org/officeDocument/2006/relationships/hyperlink" Target="https://products.biamp.com/product-details/-/o/d/Evoko-Naso-Wall-Mounting-Kit/ecom-item/909.1938.900" TargetMode="External"/><Relationship Id="rId18" Type="http://schemas.openxmlformats.org/officeDocument/2006/relationships/hyperlink" Target="https://products.biamp.com/product-details/-/o/d/Evoko-Kleeo-Desk-Manager-1-Pack/ecom-item/910.1970.900" TargetMode="External"/><Relationship Id="rId3" Type="http://schemas.openxmlformats.org/officeDocument/2006/relationships/hyperlink" Target="https://products.biamp.com/product-details/-/o/d/Evoko-Liso-Room-Manager/ecom-item/910.1969.900" TargetMode="External"/><Relationship Id="rId21" Type="http://schemas.openxmlformats.org/officeDocument/2006/relationships/hyperlink" Target="https://products.biamp.com/product-details/-/o/d/EasyConnect-MPX-200/ecom-item/911.2240.900" TargetMode="External"/><Relationship Id="rId7" Type="http://schemas.openxmlformats.org/officeDocument/2006/relationships/hyperlink" Target="https://products.biamp.com/product-details/-/o/d/Evoko-Liso-Tilt-Glass-Wall-Mount-Kit/ecom-item/909.1933.900" TargetMode="External"/><Relationship Id="rId12" Type="http://schemas.openxmlformats.org/officeDocument/2006/relationships/hyperlink" Target="https://products.biamp.com/product-details/-/o/d/Evoko-Naso-Power-Supply/ecom-item/909.1937.900" TargetMode="External"/><Relationship Id="rId17" Type="http://schemas.openxmlformats.org/officeDocument/2006/relationships/hyperlink" Target="https://products.biamp.com/product-details/-/o/d/Evoko-Naso-Freestand-Mount-Boltable/ecom-item/909.1942.900" TargetMode="External"/><Relationship Id="rId2" Type="http://schemas.openxmlformats.org/officeDocument/2006/relationships/hyperlink" Target="https://products.biamp.com/product-details/-/o/ecom-item/900.2265.900" TargetMode="External"/><Relationship Id="rId16" Type="http://schemas.openxmlformats.org/officeDocument/2006/relationships/hyperlink" Target="https://products.biamp.com/product-details/-/o/d/Evoko-Naso-Freestand-Mount/ecom-item/909.1941.900" TargetMode="External"/><Relationship Id="rId20" Type="http://schemas.openxmlformats.org/officeDocument/2006/relationships/hyperlink" Target="https://products.biamp.com/product-details/-/o/d/Evoko-Kleeo-Power-Supply/ecom-item/910.0800.900" TargetMode="External"/><Relationship Id="rId1" Type="http://schemas.openxmlformats.org/officeDocument/2006/relationships/hyperlink" Target="https://products.biamp.com/product-details/-/o/d/1-Year-Workplace-Booking-Plus-License/ecom-item/900.2266.900" TargetMode="External"/><Relationship Id="rId6" Type="http://schemas.openxmlformats.org/officeDocument/2006/relationships/hyperlink" Target="https://products.biamp.com/product-details/-/o/d/Evoko-Liso-Tilt-Wall-Mount-Kit/ecom-item/909.1932.900" TargetMode="External"/><Relationship Id="rId11" Type="http://schemas.openxmlformats.org/officeDocument/2006/relationships/hyperlink" Target="https://products.biamp.com/product-details/-/o/d/Evoko-Naso/ecom-item/910.2267.900" TargetMode="External"/><Relationship Id="rId5" Type="http://schemas.openxmlformats.org/officeDocument/2006/relationships/hyperlink" Target="https://products.biamp.com/product-details/-/o/d/Evoko-Liso-Glass-Mount-Kit/ecom-item/909.1931.900" TargetMode="External"/><Relationship Id="rId15" Type="http://schemas.openxmlformats.org/officeDocument/2006/relationships/hyperlink" Target="https://products.biamp.com/product-details/-/o/d/Evoko-Naso-Tilt-Glass-Wall-Mount-Kit/ecom-item/909.1940.900/category/4BD5BACB-CEF0-4E54-8CEC-DE13504C4ECB" TargetMode="External"/><Relationship Id="rId23" Type="http://schemas.openxmlformats.org/officeDocument/2006/relationships/drawing" Target="../drawings/drawing11.xml"/><Relationship Id="rId10" Type="http://schemas.openxmlformats.org/officeDocument/2006/relationships/hyperlink" Target="https://products.biamp.com/product-details/-/o/d/Evoko-Liso-Power-Supply/ecom-item/909.1936.900" TargetMode="External"/><Relationship Id="rId19" Type="http://schemas.openxmlformats.org/officeDocument/2006/relationships/hyperlink" Target="https://products.biamp.com/product-details/-/o/d/Evoko-Kleeo-Desk-Manager-6-pack/ecom-item/910.1972.900" TargetMode="External"/><Relationship Id="rId4" Type="http://schemas.openxmlformats.org/officeDocument/2006/relationships/hyperlink" Target="https://products.biamp.com/product-details/-/o/d/Evoko-Liso-Wall-Mount-Kit/ecom-item/909.1930.900" TargetMode="External"/><Relationship Id="rId9" Type="http://schemas.openxmlformats.org/officeDocument/2006/relationships/hyperlink" Target="https://products.biamp.com/product-details/-/o/d/Evoko-Liso-Freestand-Mount-Boltable/ecom-item/909.1935.900" TargetMode="External"/><Relationship Id="rId14" Type="http://schemas.openxmlformats.org/officeDocument/2006/relationships/hyperlink" Target="https://products.biamp.com/product-details/-/o/d/Evoko-Naso-Tilt-Wall-Mounting-Kit/ecom-item/909.1939.900"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6" Type="http://schemas.openxmlformats.org/officeDocument/2006/relationships/hyperlink" Target="https://ptzoptics.imagerelay.com/share/HC-JOY-G4-Data-Sheet" TargetMode="External"/><Relationship Id="rId21" Type="http://schemas.openxmlformats.org/officeDocument/2006/relationships/hyperlink" Target="https://ptzoptics.imagerelay.com/share/PT-LINK-4K-xx-User-Manual" TargetMode="External"/><Relationship Id="rId42" Type="http://schemas.openxmlformats.org/officeDocument/2006/relationships/hyperlink" Target="https://ptzoptics.imagerelay.com/share/PT-WM-3-xx-Wall-Mount-Data-Sheet" TargetMode="External"/><Relationship Id="rId47" Type="http://schemas.openxmlformats.org/officeDocument/2006/relationships/hyperlink" Target="https://huddlecamhd.imagerelay.com/share/HCM-2C-WH-Data-Sheet" TargetMode="External"/><Relationship Id="rId63" Type="http://schemas.openxmlformats.org/officeDocument/2006/relationships/hyperlink" Target="https://ptzoptics.imagerelay.com/share/PT-4K-xx-G3-Data-Sheet" TargetMode="External"/><Relationship Id="rId68" Type="http://schemas.openxmlformats.org/officeDocument/2006/relationships/hyperlink" Target="https://ptzoptics.imagerelay.com/share/PT-4K-xx-G3-User-Manual" TargetMode="External"/><Relationship Id="rId16" Type="http://schemas.openxmlformats.org/officeDocument/2006/relationships/hyperlink" Target="https://ptzoptics.imagerelay.com/share/PT-LINK-4K-xx-Data-Sheet" TargetMode="External"/><Relationship Id="rId11" Type="http://schemas.openxmlformats.org/officeDocument/2006/relationships/hyperlink" Target="https://ptzoptics.com/move-se/" TargetMode="External"/><Relationship Id="rId32" Type="http://schemas.openxmlformats.org/officeDocument/2006/relationships/hyperlink" Target="https://ptzoptics.com/wp-content/uploads/2023/09/PT-SUPERJOY-G1.pdf" TargetMode="External"/><Relationship Id="rId37" Type="http://schemas.openxmlformats.org/officeDocument/2006/relationships/hyperlink" Target="https://ptzoptics.com/wp-content/uploads/2023/09/PT12X-SE-xx-G3.pdf" TargetMode="External"/><Relationship Id="rId53" Type="http://schemas.openxmlformats.org/officeDocument/2006/relationships/hyperlink" Target="https://ptzoptics.com/ceiling-mounts/" TargetMode="External"/><Relationship Id="rId58" Type="http://schemas.openxmlformats.org/officeDocument/2006/relationships/hyperlink" Target="https://ptzoptics.com/wp-content/uploads/2023/09/PT-CM-1-xx.pdf" TargetMode="External"/><Relationship Id="rId74" Type="http://schemas.openxmlformats.org/officeDocument/2006/relationships/hyperlink" Target="https://haverford.imagerelay.com/share/PT-STUDIOPRO-Data-Sheet" TargetMode="External"/><Relationship Id="rId79" Type="http://schemas.openxmlformats.org/officeDocument/2006/relationships/hyperlink" Target="https://huddlecamhd.com/simpltrack3/" TargetMode="External"/><Relationship Id="rId5" Type="http://schemas.openxmlformats.org/officeDocument/2006/relationships/hyperlink" Target="https://ptzoptics.com/studiopro/" TargetMode="External"/><Relationship Id="rId61" Type="http://schemas.openxmlformats.org/officeDocument/2006/relationships/hyperlink" Target="https://ptzoptics.com/replacement-accessories/" TargetMode="External"/><Relationship Id="rId82" Type="http://schemas.openxmlformats.org/officeDocument/2006/relationships/hyperlink" Target="https://ptzoptics.nyc3.cdn.digitaloceanspaces.com/diagrams/cad/HC20X-SIMPLTRACK3.zip" TargetMode="External"/><Relationship Id="rId19" Type="http://schemas.openxmlformats.org/officeDocument/2006/relationships/hyperlink" Target="https://ptzoptics.imagerelay.com/share/PT-LINK-4K-xx-User-Manual" TargetMode="External"/><Relationship Id="rId14" Type="http://schemas.openxmlformats.org/officeDocument/2006/relationships/hyperlink" Target="https://ptzoptics.com/link-4k/" TargetMode="External"/><Relationship Id="rId22" Type="http://schemas.openxmlformats.org/officeDocument/2006/relationships/hyperlink" Target="https://ptzoptics.com/wp-content/uploads/2023/09/PT12X-LINK-xx.pdf" TargetMode="External"/><Relationship Id="rId27" Type="http://schemas.openxmlformats.org/officeDocument/2006/relationships/hyperlink" Target="https://haverford.imagerelay.com/share/HC-JOY-G4-User-Manual" TargetMode="External"/><Relationship Id="rId30" Type="http://schemas.openxmlformats.org/officeDocument/2006/relationships/hyperlink" Target="https://haverford.imagerelay.com/share/PT-SUPERJOY-G1-Data-Sheet" TargetMode="External"/><Relationship Id="rId35" Type="http://schemas.openxmlformats.org/officeDocument/2006/relationships/hyperlink" Target="https://ptzoptics.imagerelay.com/share/PT-MOVE-SE-G3-User-Manual" TargetMode="External"/><Relationship Id="rId43" Type="http://schemas.openxmlformats.org/officeDocument/2006/relationships/hyperlink" Target="https://ptzoptics.imagerelay.com/share/PT-CM-1-xx-Data-Sheet" TargetMode="External"/><Relationship Id="rId48" Type="http://schemas.openxmlformats.org/officeDocument/2006/relationships/hyperlink" Target="https://ptzoptics.com/wall-mounts/" TargetMode="External"/><Relationship Id="rId56" Type="http://schemas.openxmlformats.org/officeDocument/2006/relationships/hyperlink" Target="https://ptzoptics.com/pole-mounts/" TargetMode="External"/><Relationship Id="rId64" Type="http://schemas.openxmlformats.org/officeDocument/2006/relationships/hyperlink" Target="https://ptzoptics.imagerelay.com/share/PT-4K-xx-G3-Data-Sheet" TargetMode="External"/><Relationship Id="rId69" Type="http://schemas.openxmlformats.org/officeDocument/2006/relationships/hyperlink" Target="https://ptzoptics.imagerelay.com/share/PT-4K-xx-G3-User-Manual" TargetMode="External"/><Relationship Id="rId77" Type="http://schemas.openxmlformats.org/officeDocument/2006/relationships/hyperlink" Target="https://haverford.imagerelay.com/share/HC-EPTZ-USB-Data-Sheet" TargetMode="External"/><Relationship Id="rId8" Type="http://schemas.openxmlformats.org/officeDocument/2006/relationships/hyperlink" Target="https://ptzoptics.imagerelay.com/share/PT-MOVE-SE-G3-Data-Sheet" TargetMode="External"/><Relationship Id="rId51" Type="http://schemas.openxmlformats.org/officeDocument/2006/relationships/hyperlink" Target="https://ptzoptics.com/pole-mounts/" TargetMode="External"/><Relationship Id="rId72" Type="http://schemas.openxmlformats.org/officeDocument/2006/relationships/hyperlink" Target="https://ptzoptics.com/wp-content/uploads/2023/09/PT20X-4K-xx-G3.pdf" TargetMode="External"/><Relationship Id="rId80" Type="http://schemas.openxmlformats.org/officeDocument/2006/relationships/hyperlink" Target="https://ptzoptics.imagerelay.com/share/HC20X-SIMPLTRACK3-Data-Sheet" TargetMode="External"/><Relationship Id="rId3" Type="http://schemas.openxmlformats.org/officeDocument/2006/relationships/hyperlink" Target="https://ptzoptics.com/move-4k/" TargetMode="External"/><Relationship Id="rId12" Type="http://schemas.openxmlformats.org/officeDocument/2006/relationships/hyperlink" Target="https://ptzoptics.com/move-se/" TargetMode="External"/><Relationship Id="rId17" Type="http://schemas.openxmlformats.org/officeDocument/2006/relationships/hyperlink" Target="https://ptzoptics.imagerelay.com/share/PT-LINK-4K-xx-Data-Sheet" TargetMode="External"/><Relationship Id="rId25" Type="http://schemas.openxmlformats.org/officeDocument/2006/relationships/hyperlink" Target="https://ptzoptics.com/ptz-joystick/" TargetMode="External"/><Relationship Id="rId33" Type="http://schemas.openxmlformats.org/officeDocument/2006/relationships/hyperlink" Target="https://ptzoptics.com/wp-content/uploads/2023/09/PT-JOY-G4.pdf" TargetMode="External"/><Relationship Id="rId38" Type="http://schemas.openxmlformats.org/officeDocument/2006/relationships/hyperlink" Target="https://ptzoptics.com/wp-content/uploads/2023/09/PT20X-SE-xx-G3.pdf" TargetMode="External"/><Relationship Id="rId46" Type="http://schemas.openxmlformats.org/officeDocument/2006/relationships/hyperlink" Target="https://huddlecamhd.imagerelay.com/share/HCM-1C-WH-Data-Sheet" TargetMode="External"/><Relationship Id="rId59" Type="http://schemas.openxmlformats.org/officeDocument/2006/relationships/hyperlink" Target="https://ptzoptics.com/wp-content/uploads/2023/09/PT-CM-3-xx.pdf" TargetMode="External"/><Relationship Id="rId67" Type="http://schemas.openxmlformats.org/officeDocument/2006/relationships/hyperlink" Target="https://ptzoptics.imagerelay.com/share/PT-4K-xx-G3-User-Manual" TargetMode="External"/><Relationship Id="rId20" Type="http://schemas.openxmlformats.org/officeDocument/2006/relationships/hyperlink" Target="https://ptzoptics.imagerelay.com/share/PT-LINK-4K-xx-User-Manual" TargetMode="External"/><Relationship Id="rId41" Type="http://schemas.openxmlformats.org/officeDocument/2006/relationships/hyperlink" Target="https://huddlecamhd.imagerelay.com/share/HCM-2-xx-Data-Sheet" TargetMode="External"/><Relationship Id="rId54" Type="http://schemas.openxmlformats.org/officeDocument/2006/relationships/hyperlink" Target="https://ptzoptics.com/pole-mounts/" TargetMode="External"/><Relationship Id="rId62" Type="http://schemas.openxmlformats.org/officeDocument/2006/relationships/hyperlink" Target="https://ptzoptics.com/replacement-accessories/" TargetMode="External"/><Relationship Id="rId70" Type="http://schemas.openxmlformats.org/officeDocument/2006/relationships/hyperlink" Target="https://ptzoptics.imagerelay.com/share/PT-4K-xx-G3-Data-Sheet" TargetMode="External"/><Relationship Id="rId75" Type="http://schemas.openxmlformats.org/officeDocument/2006/relationships/hyperlink" Target="https://haverford.imagerelay.com/share/PT-STUDIOPRO-User-Manual" TargetMode="External"/><Relationship Id="rId83" Type="http://schemas.openxmlformats.org/officeDocument/2006/relationships/drawing" Target="../drawings/drawing12.xml"/><Relationship Id="rId1" Type="http://schemas.openxmlformats.org/officeDocument/2006/relationships/hyperlink" Target="https://ptzoptics.com/move-4k/" TargetMode="External"/><Relationship Id="rId6" Type="http://schemas.openxmlformats.org/officeDocument/2006/relationships/hyperlink" Target="https://huddlecamhd.com/ndi-webcam/" TargetMode="External"/><Relationship Id="rId15" Type="http://schemas.openxmlformats.org/officeDocument/2006/relationships/hyperlink" Target="https://ptzoptics.com/link-4k/" TargetMode="External"/><Relationship Id="rId23" Type="http://schemas.openxmlformats.org/officeDocument/2006/relationships/hyperlink" Target="https://ptzoptics.com/wp-content/uploads/2023/09/PT20X-LINK-xx.pdf" TargetMode="External"/><Relationship Id="rId28" Type="http://schemas.openxmlformats.org/officeDocument/2006/relationships/hyperlink" Target="https://haverford.imagerelay.com/share/PT-JOY-G4-Data-Sheet" TargetMode="External"/><Relationship Id="rId36" Type="http://schemas.openxmlformats.org/officeDocument/2006/relationships/hyperlink" Target="https://ptzoptics.imagerelay.com/share/PT-MOVE-SE-G3-User-Manual" TargetMode="External"/><Relationship Id="rId49" Type="http://schemas.openxmlformats.org/officeDocument/2006/relationships/hyperlink" Target="https://ptzoptics.com/wall-mounts/" TargetMode="External"/><Relationship Id="rId57" Type="http://schemas.openxmlformats.org/officeDocument/2006/relationships/hyperlink" Target="https://ptzoptics.com/wp-content/uploads/2023/09/PT-WM-3-xx.pdf" TargetMode="External"/><Relationship Id="rId10" Type="http://schemas.openxmlformats.org/officeDocument/2006/relationships/hyperlink" Target="https://ptzoptics.imagerelay.com/share/PT-MOVE-SE-G3-Data-Sheet" TargetMode="External"/><Relationship Id="rId31" Type="http://schemas.openxmlformats.org/officeDocument/2006/relationships/hyperlink" Target="https://haverford.imagerelay.com/share/PT-SUPERJOY-G1-User-Manual" TargetMode="External"/><Relationship Id="rId44" Type="http://schemas.openxmlformats.org/officeDocument/2006/relationships/hyperlink" Target="https://ptzoptics.imagerelay.com/share/PT-CM-3-xx--Ceiling-Mount-Data-Sheet" TargetMode="External"/><Relationship Id="rId52" Type="http://schemas.openxmlformats.org/officeDocument/2006/relationships/hyperlink" Target="https://ptzoptics.com/ceiling-mounts/" TargetMode="External"/><Relationship Id="rId60" Type="http://schemas.openxmlformats.org/officeDocument/2006/relationships/hyperlink" Target="https://ptzoptics.com/wp-content/uploads/2023/09/PT-PM-3-xx.pdf" TargetMode="External"/><Relationship Id="rId65" Type="http://schemas.openxmlformats.org/officeDocument/2006/relationships/hyperlink" Target="https://ptzoptics.imagerelay.com/share/PT-4K-xx-G3-Data-Sheet" TargetMode="External"/><Relationship Id="rId73" Type="http://schemas.openxmlformats.org/officeDocument/2006/relationships/hyperlink" Target="https://ptzoptics.com/wp-content/uploads/2023/09/PT30X-4K-xx-G3.pdf" TargetMode="External"/><Relationship Id="rId78" Type="http://schemas.openxmlformats.org/officeDocument/2006/relationships/hyperlink" Target="https://haverford.imagerelay.com/share/HC-EPTZ-USB-User-Manual" TargetMode="External"/><Relationship Id="rId81" Type="http://schemas.openxmlformats.org/officeDocument/2006/relationships/hyperlink" Target="https://huddlecamhd.imagerelay.com/share/HC20X-SIMPLTRACK3-User-Guide" TargetMode="External"/><Relationship Id="rId4" Type="http://schemas.openxmlformats.org/officeDocument/2006/relationships/hyperlink" Target="https://ptzoptics.com/move-4k/" TargetMode="External"/><Relationship Id="rId9" Type="http://schemas.openxmlformats.org/officeDocument/2006/relationships/hyperlink" Target="https://ptzoptics.imagerelay.com/share/PT-MOVE-SE-G3-Data-Sheet" TargetMode="External"/><Relationship Id="rId13" Type="http://schemas.openxmlformats.org/officeDocument/2006/relationships/hyperlink" Target="https://ptzoptics.com/link-4k/" TargetMode="External"/><Relationship Id="rId18" Type="http://schemas.openxmlformats.org/officeDocument/2006/relationships/hyperlink" Target="https://ptzoptics.imagerelay.com/share/PT-LINK-4K-xx-Data-Sheet" TargetMode="External"/><Relationship Id="rId39" Type="http://schemas.openxmlformats.org/officeDocument/2006/relationships/hyperlink" Target="https://ptzoptics.com/wp-content/uploads/2023/09/PT30X-SE-xx-G3.pdf" TargetMode="External"/><Relationship Id="rId34" Type="http://schemas.openxmlformats.org/officeDocument/2006/relationships/hyperlink" Target="https://ptzoptics.imagerelay.com/share/PT-MOVE-SE-G3-User-Manual" TargetMode="External"/><Relationship Id="rId50" Type="http://schemas.openxmlformats.org/officeDocument/2006/relationships/hyperlink" Target="https://ptzoptics.com/wall-mounts/" TargetMode="External"/><Relationship Id="rId55" Type="http://schemas.openxmlformats.org/officeDocument/2006/relationships/hyperlink" Target="https://ptzoptics.com/pole-mounts/" TargetMode="External"/><Relationship Id="rId76" Type="http://schemas.openxmlformats.org/officeDocument/2006/relationships/hyperlink" Target="https://ptzoptics.com/wp-content/uploads/2023/09/PT-STUDIOPRO.pdf" TargetMode="External"/><Relationship Id="rId7" Type="http://schemas.openxmlformats.org/officeDocument/2006/relationships/hyperlink" Target="https://ptzoptics.com/move-se/" TargetMode="External"/><Relationship Id="rId71" Type="http://schemas.openxmlformats.org/officeDocument/2006/relationships/hyperlink" Target="https://ptzoptics.com/wp-content/uploads/2023/09/PT12X-4K-xx-G3.pdf" TargetMode="External"/><Relationship Id="rId2" Type="http://schemas.openxmlformats.org/officeDocument/2006/relationships/hyperlink" Target="https://ptzoptics.com/move-4k/" TargetMode="External"/><Relationship Id="rId29" Type="http://schemas.openxmlformats.org/officeDocument/2006/relationships/hyperlink" Target="https://haverford.imagerelay.com/share/PT-JOY-G4-User-Manual" TargetMode="External"/><Relationship Id="rId24" Type="http://schemas.openxmlformats.org/officeDocument/2006/relationships/hyperlink" Target="https://ptzoptics.com/wp-content/uploads/2023/09/PT30X-LINK-xx.pdf" TargetMode="External"/><Relationship Id="rId40" Type="http://schemas.openxmlformats.org/officeDocument/2006/relationships/hyperlink" Target="https://huddlecamhd.imagerelay.com/share/HCM-1-xx-Data-Sheet" TargetMode="External"/><Relationship Id="rId45" Type="http://schemas.openxmlformats.org/officeDocument/2006/relationships/hyperlink" Target="https://ptzoptics.imagerelay.com/share/PT-PM-3-WH-Data-Sheet" TargetMode="External"/><Relationship Id="rId66" Type="http://schemas.openxmlformats.org/officeDocument/2006/relationships/hyperlink" Target="https://ptzoptics.imagerelay.com/share/PT-4K-xx-G3-Data-Sheet"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rocware.com/products/rm702-cascade-microphone?srsltid=AfmBOopqdAyzNqf8rvKaleW-i4RTZFfFjaIfChgkhw-YXHY0w03Kp0ZW" TargetMode="External"/><Relationship Id="rId13" Type="http://schemas.openxmlformats.org/officeDocument/2006/relationships/hyperlink" Target="https://www.rocware.com/products/rocware-rc16-4k-usb-ai-webcam-with-110-fov-8x-digital-zoom-and-auto-tracking?variant=43269737152757" TargetMode="External"/><Relationship Id="rId3" Type="http://schemas.openxmlformats.org/officeDocument/2006/relationships/hyperlink" Target="https://www.rocware.com/products/rb20-dual-lens-4k-all-in-one-usb-video-bar" TargetMode="External"/><Relationship Id="rId7" Type="http://schemas.openxmlformats.org/officeDocument/2006/relationships/hyperlink" Target="https://www.rocware.com/products/rocware-rc310-mini-video-ptz-camera-for-online-conference?variant=43270444187893" TargetMode="External"/><Relationship Id="rId12" Type="http://schemas.openxmlformats.org/officeDocument/2006/relationships/hyperlink" Target="https://www.rocware.com/products/mini-video-soundbar-rc08?variant=43268906713333" TargetMode="External"/><Relationship Id="rId2" Type="http://schemas.openxmlformats.org/officeDocument/2006/relationships/hyperlink" Target="https://www.rocware.com/products/rb10-usb-smart-conferencing-videobar?srsltid=AfmBOormehRuyPbmSu5kMP8NbKG55z4NWWM_u1R5BrX0dM9MuwoK42N5" TargetMode="External"/><Relationship Id="rId16" Type="http://schemas.openxmlformats.org/officeDocument/2006/relationships/drawing" Target="../drawings/drawing13.xml"/><Relationship Id="rId1" Type="http://schemas.openxmlformats.org/officeDocument/2006/relationships/hyperlink" Target="https://www.rocware.com/products/video-conference-4k-ai-videobar?srsltid=AfmBOopcs1q6umyM4BSHxYFAXBf5DSPSieGewMe0pX53DQVXx2U-36Gd" TargetMode="External"/><Relationship Id="rId6" Type="http://schemas.openxmlformats.org/officeDocument/2006/relationships/hyperlink" Target="https://www.rocware.com/products/1080p-ptz-usb-camera-rc20?variant=43272822259957" TargetMode="External"/><Relationship Id="rId11" Type="http://schemas.openxmlformats.org/officeDocument/2006/relationships/hyperlink" Target="https://www.rocware.com/products/rt13-rooms-scheduling-meeting-control-panel?variant=45773393920245" TargetMode="External"/><Relationship Id="rId5" Type="http://schemas.openxmlformats.org/officeDocument/2006/relationships/hyperlink" Target="https://www.rocware.com/products/rc-841ux-4k-video-conferencing-ptz-camera-pro" TargetMode="External"/><Relationship Id="rId15" Type="http://schemas.openxmlformats.org/officeDocument/2006/relationships/hyperlink" Target="https://www.rocware.com/products/rocware-rc19-usb-camera-with-built-in-privacy-shelter-and-two-streaming-output90-fov?variant=43269444927733" TargetMode="External"/><Relationship Id="rId10" Type="http://schemas.openxmlformats.org/officeDocument/2006/relationships/hyperlink" Target="https://www.rocware.com/products/s22-hi-fi-speaker?variant=43928729452789" TargetMode="External"/><Relationship Id="rId4" Type="http://schemas.openxmlformats.org/officeDocument/2006/relationships/hyperlink" Target="https://www.rocware.com/products/rc821u-ptz-camera?variant=46593691123957" TargetMode="External"/><Relationship Id="rId9" Type="http://schemas.openxmlformats.org/officeDocument/2006/relationships/hyperlink" Target="https://resources.rocware.com/file/v0bncc164deabf6fe4990b17eef794d107ec5" TargetMode="External"/><Relationship Id="rId14" Type="http://schemas.openxmlformats.org/officeDocument/2006/relationships/hyperlink" Target="https://www.rocware.com/products/rocware-rc17-4k-usb-camera?variant=43269823889653"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8" Type="http://schemas.openxmlformats.org/officeDocument/2006/relationships/hyperlink" Target="https://rethinkav.com/product/rethink-av-4x2-usb-c-hdmi-presentation-switcher/" TargetMode="External"/><Relationship Id="rId3" Type="http://schemas.openxmlformats.org/officeDocument/2006/relationships/hyperlink" Target="https://rethinkav.com/product/rav-sw-2x1hu100-txrx/" TargetMode="External"/><Relationship Id="rId7" Type="http://schemas.openxmlformats.org/officeDocument/2006/relationships/hyperlink" Target="https://rethinkav.com/product/rethink-av-next-generation-4x2-usb-c-hdmi-auto-switcher-with-video-conferencing-support/" TargetMode="External"/><Relationship Id="rId2" Type="http://schemas.openxmlformats.org/officeDocument/2006/relationships/hyperlink" Target="https://rethinkav.com/product/rav-sw-c2x1hu/" TargetMode="External"/><Relationship Id="rId1" Type="http://schemas.openxmlformats.org/officeDocument/2006/relationships/hyperlink" Target="https://rethinkav.com/product/rav-usb-smarthub/" TargetMode="External"/><Relationship Id="rId6" Type="http://schemas.openxmlformats.org/officeDocument/2006/relationships/hyperlink" Target="https://rethinkav.com/product/auto-switcher-with-video-conferencing/" TargetMode="External"/><Relationship Id="rId5" Type="http://schemas.openxmlformats.org/officeDocument/2006/relationships/hyperlink" Target="https://rethinkav.com/product/rav-sw-2x1u2h100-tx-rx-usb-c-auto-switching-extender-with-dual-screen-hdmi-output/" TargetMode="External"/><Relationship Id="rId4" Type="http://schemas.openxmlformats.org/officeDocument/2006/relationships/hyperlink" Target="https://rethinkav.com/product/rav-sw-2x1u2h100-tx-rx-usb-c-auto-switching-extender-with-dual-screen-hdmi-output/"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2"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1" Type="http://schemas.openxmlformats.org/officeDocument/2006/relationships/hyperlink" Target="https://support.nialli.com/channel-materials/secrets/eGh2cDc1M3N0M205M2dzYX" TargetMode="External"/><Relationship Id="rId6" Type="http://schemas.openxmlformats.org/officeDocument/2006/relationships/drawing" Target="../drawings/drawing19.xml"/><Relationship Id="rId5" Type="http://schemas.openxmlformats.org/officeDocument/2006/relationships/hyperlink" Target="https://www.nialli.com/hubfs/nialli-visual-planner-onboarding-brochure-v5.pdf?hsCtaTracking=aa738f03-cf6b-4759-9ee5-cd1c6d76edfc%7C4241b87c-550f-4753-8720-941e846aa336" TargetMode="External"/><Relationship Id="rId4"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8" Type="http://schemas.openxmlformats.org/officeDocument/2006/relationships/hyperlink" Target="https://teamboard.com/product/teamboard-fx-interactive-panel/" TargetMode="External"/><Relationship Id="rId13" Type="http://schemas.openxmlformats.org/officeDocument/2006/relationships/hyperlink" Target="https://teamboard.com/wp-content/uploads/2025/08/TM_Ultimate_92_SPEC_LETTER_2025.pdf" TargetMode="External"/><Relationship Id="rId3" Type="http://schemas.openxmlformats.org/officeDocument/2006/relationships/hyperlink" Target="https://teamboard.com/wp-content/uploads/2024/04/TM_UltraWide_105_SPEC_LETTER_2024.pdf" TargetMode="External"/><Relationship Id="rId7" Type="http://schemas.openxmlformats.org/officeDocument/2006/relationships/hyperlink" Target="https://teamboard.com/product/teamboard-fx-interactive-panel/" TargetMode="External"/><Relationship Id="rId12" Type="http://schemas.openxmlformats.org/officeDocument/2006/relationships/hyperlink" Target="https://teamboard.com/wp-content/uploads/2024/10/TB_FX_86_2024_V2-1.pdf" TargetMode="External"/><Relationship Id="rId2" Type="http://schemas.openxmlformats.org/officeDocument/2006/relationships/hyperlink" Target="https://teamboard.com/product/teamboard-ultimate/" TargetMode="External"/><Relationship Id="rId1" Type="http://schemas.openxmlformats.org/officeDocument/2006/relationships/hyperlink" Target="https://teamboard.com/product/teamboard-ultimate/" TargetMode="External"/><Relationship Id="rId6" Type="http://schemas.openxmlformats.org/officeDocument/2006/relationships/hyperlink" Target="https://unicol.com/pzx10-pozimount-1500-1000-universal-mount" TargetMode="External"/><Relationship Id="rId11" Type="http://schemas.openxmlformats.org/officeDocument/2006/relationships/hyperlink" Target="https://teamboard.com/wp-content/uploads/2024/10/TB_FX_75_2024_V2-1.pdf" TargetMode="External"/><Relationship Id="rId5" Type="http://schemas.openxmlformats.org/officeDocument/2006/relationships/hyperlink" Target="https://unicol.com/pzx9u-slimline-pozimount" TargetMode="External"/><Relationship Id="rId15" Type="http://schemas.openxmlformats.org/officeDocument/2006/relationships/drawing" Target="../drawings/drawing20.xml"/><Relationship Id="rId10" Type="http://schemas.openxmlformats.org/officeDocument/2006/relationships/hyperlink" Target="https://teamboard.com/wp-content/uploads/2024/10/TB_FX_65_2024_V2-1.pdf" TargetMode="External"/><Relationship Id="rId4" Type="http://schemas.openxmlformats.org/officeDocument/2006/relationships/hyperlink" Target="https://unicol.com/sbm9-sound-bar-mount-up-to-110-inch" TargetMode="External"/><Relationship Id="rId9" Type="http://schemas.openxmlformats.org/officeDocument/2006/relationships/hyperlink" Target="https://teamboard.com/product/teamboard-fx-interactive-panel/" TargetMode="External"/><Relationship Id="rId14"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ylumens.com/en/Products_detail/1096/VC-TR60-4K-AI-Auto-Tracking-Camera" TargetMode="External"/><Relationship Id="rId18" Type="http://schemas.openxmlformats.org/officeDocument/2006/relationships/hyperlink" Target="https://www.mylumens.com/en/Accessories_detail/25/VC-WM12" TargetMode="External"/><Relationship Id="rId26" Type="http://schemas.openxmlformats.org/officeDocument/2006/relationships/hyperlink" Target="https://huddlecamhd.imagerelay.com/share/HCM-1-xx-Data-Sheet" TargetMode="External"/><Relationship Id="rId21" Type="http://schemas.openxmlformats.org/officeDocument/2006/relationships/hyperlink" Target="https://www.axeos.net/en/av-solutions/camera-mounts-and-screen-wall-mounts/562-nureva-hdl200.html" TargetMode="External"/><Relationship Id="rId34" Type="http://schemas.openxmlformats.org/officeDocument/2006/relationships/hyperlink" Target="https://www.mylumens.com/en/Products_detail/1094/CamConnect-Pro-AI-Box1" TargetMode="External"/><Relationship Id="rId7"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2" Type="http://schemas.openxmlformats.org/officeDocument/2006/relationships/hyperlink" Target="https://www.mylumens.com/en/Products_detail/1082/VC-TR40-AI-Auto-Tracking-Camera" TargetMode="External"/><Relationship Id="rId17" Type="http://schemas.openxmlformats.org/officeDocument/2006/relationships/hyperlink" Target="https://www.mylumens.com/en/Accessories_detail/2/VC-AC03" TargetMode="External"/><Relationship Id="rId25" Type="http://schemas.openxmlformats.org/officeDocument/2006/relationships/hyperlink" Target="https://ptzoptics.com/move-4k/" TargetMode="External"/><Relationship Id="rId33" Type="http://schemas.openxmlformats.org/officeDocument/2006/relationships/hyperlink" Target="https://huddlecamhd.imagerelay.com/share/HCM-2C-WH-Data-Sheet" TargetMode="External"/><Relationship Id="rId2" Type="http://schemas.openxmlformats.org/officeDocument/2006/relationships/hyperlink" Target="https://www.nureva.com/audio-conferencing/hdl310" TargetMode="External"/><Relationship Id="rId16" Type="http://schemas.openxmlformats.org/officeDocument/2006/relationships/hyperlink" Target="https://www.mylumens.com/en/Products_detail/42/VC-A71P-4K-PTZ-Camera" TargetMode="External"/><Relationship Id="rId20" Type="http://schemas.openxmlformats.org/officeDocument/2006/relationships/hyperlink" Target="https://www.axeos.net/en/av-solutions/camera-mounts-and-screen-wall-mounts/557-nureva-hdl300-hdl310.html" TargetMode="External"/><Relationship Id="rId29" Type="http://schemas.openxmlformats.org/officeDocument/2006/relationships/hyperlink" Target="https://ptzoptics.imagerelay.com/share/PT-CM-1-xx-Data-Sheet" TargetMode="External"/><Relationship Id="rId1" Type="http://schemas.openxmlformats.org/officeDocument/2006/relationships/hyperlink" Target="https://www.nureva.com/audio-conferencing/hdl310" TargetMode="External"/><Relationship Id="rId6" Type="http://schemas.openxmlformats.org/officeDocument/2006/relationships/hyperlink" Target="https://www.nureva.com/audio-conferencing/hdl300" TargetMode="External"/><Relationship Id="rId11" Type="http://schemas.openxmlformats.org/officeDocument/2006/relationships/hyperlink" Target="https://www.mylumens.com/en/Products_detail/1073/VC-R30-Full-HD-IP-PTZ-Camera" TargetMode="External"/><Relationship Id="rId24" Type="http://schemas.openxmlformats.org/officeDocument/2006/relationships/hyperlink" Target="https://ptzoptics.com/move-4k/" TargetMode="External"/><Relationship Id="rId32" Type="http://schemas.openxmlformats.org/officeDocument/2006/relationships/hyperlink" Target="https://huddlecamhd.imagerelay.com/share/HCM-1C-WH-Data-Sheet" TargetMode="External"/><Relationship Id="rId37" Type="http://schemas.openxmlformats.org/officeDocument/2006/relationships/drawing" Target="../drawings/drawing5.xml"/><Relationship Id="rId5" Type="http://schemas.openxmlformats.org/officeDocument/2006/relationships/hyperlink" Target="https://www.nureva.com/audio-conferencing/hdl300" TargetMode="External"/><Relationship Id="rId15" Type="http://schemas.openxmlformats.org/officeDocument/2006/relationships/hyperlink" Target="https://www.mylumens.com/en/Products_detail/37/VC-A61P-4K-PTZ-Camera" TargetMode="External"/><Relationship Id="rId23" Type="http://schemas.openxmlformats.org/officeDocument/2006/relationships/hyperlink" Target="https://ptzoptics.com/move-4k/" TargetMode="External"/><Relationship Id="rId28" Type="http://schemas.openxmlformats.org/officeDocument/2006/relationships/hyperlink" Target="https://ptzoptics.imagerelay.com/share/PT-WM-3-xx-Wall-Mount-Data-Sheet" TargetMode="External"/><Relationship Id="rId36" Type="http://schemas.openxmlformats.org/officeDocument/2006/relationships/printerSettings" Target="../printerSettings/printerSettings2.bin"/><Relationship Id="rId10" Type="http://schemas.openxmlformats.org/officeDocument/2006/relationships/hyperlink" Target="https://www.mylumens.com/en/Products_detail/23/VC-B30U-Video-Conference-Camera" TargetMode="External"/><Relationship Id="rId19" Type="http://schemas.openxmlformats.org/officeDocument/2006/relationships/hyperlink" Target="https://www.mylumens.com/en/Accessories_detail/31/VC-WM14" TargetMode="External"/><Relationship Id="rId31" Type="http://schemas.openxmlformats.org/officeDocument/2006/relationships/hyperlink" Target="https://ptzoptics.imagerelay.com/share/PT-PM-3-WH-Data-Sheet" TargetMode="External"/><Relationship Id="rId4" Type="http://schemas.openxmlformats.org/officeDocument/2006/relationships/hyperlink" Target="https://www.nureva.com/audio-conferencing/hdl200" TargetMode="External"/><Relationship Id="rId9"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4" Type="http://schemas.openxmlformats.org/officeDocument/2006/relationships/hyperlink" Target="https://www.mylumens.com/en/Products_detail/1076/VC-A51P-Full-HD-PTZ-Camera" TargetMode="External"/><Relationship Id="rId22" Type="http://schemas.openxmlformats.org/officeDocument/2006/relationships/hyperlink" Target="https://inogeni.com/product/cam230/" TargetMode="External"/><Relationship Id="rId27" Type="http://schemas.openxmlformats.org/officeDocument/2006/relationships/hyperlink" Target="https://huddlecamhd.imagerelay.com/share/HCM-2-xx-Data-Sheet" TargetMode="External"/><Relationship Id="rId30" Type="http://schemas.openxmlformats.org/officeDocument/2006/relationships/hyperlink" Target="https://ptzoptics.imagerelay.com/share/PT-CM-3-xx--Ceiling-Mount-Data-Sheet" TargetMode="External"/><Relationship Id="rId35"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8"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3" Type="http://schemas.openxmlformats.org/officeDocument/2006/relationships/hyperlink" Target="https://www.nureva.com/audio-conferencing/hdl20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jupiter.com/pana34/" TargetMode="External"/><Relationship Id="rId13" Type="http://schemas.openxmlformats.org/officeDocument/2006/relationships/hyperlink" Target="https://eu.peerless-av.com/products/sf680p" TargetMode="External"/><Relationship Id="rId18" Type="http://schemas.openxmlformats.org/officeDocument/2006/relationships/hyperlink" Target="https://www.jupiter.com/wp-content/uploads/2023/10/DS_Zavus-XP_100923.pdf" TargetMode="External"/><Relationship Id="rId26" Type="http://schemas.openxmlformats.org/officeDocument/2006/relationships/hyperlink" Target="https://www.jupiter.com/wp-content/uploads/2025/09/DS_Pana-Displays_09052025.pdf" TargetMode="External"/><Relationship Id="rId3" Type="http://schemas.openxmlformats.org/officeDocument/2006/relationships/hyperlink" Target="https://www.jupiter.com/displays/pana-x/jpcm/" TargetMode="External"/><Relationship Id="rId21" Type="http://schemas.openxmlformats.org/officeDocument/2006/relationships/hyperlink" Target="https://www.jupiter.com/wp-content/uploads/2025/12/DS_Pana-X_12042025.pdf" TargetMode="External"/><Relationship Id="rId7" Type="http://schemas.openxmlformats.org/officeDocument/2006/relationships/hyperlink" Target="https://www.jupiter.com/pana81/" TargetMode="External"/><Relationship Id="rId12" Type="http://schemas.openxmlformats.org/officeDocument/2006/relationships/hyperlink" Target="https://eu.peerless-av.com/products/st632p" TargetMode="External"/><Relationship Id="rId17" Type="http://schemas.openxmlformats.org/officeDocument/2006/relationships/hyperlink" Target="https://www.jupiter.com/zavus/" TargetMode="External"/><Relationship Id="rId25" Type="http://schemas.openxmlformats.org/officeDocument/2006/relationships/hyperlink" Target="https://n4g9g5y2.delivery.rocketcdn.me/wp-content/uploads/2024/05/DS_Pana-Displays_05222024.pdf" TargetMode="External"/><Relationship Id="rId2" Type="http://schemas.openxmlformats.org/officeDocument/2006/relationships/hyperlink" Target="https://www.jupiter.com/displays/pana-x/jpcm/" TargetMode="External"/><Relationship Id="rId16" Type="http://schemas.openxmlformats.org/officeDocument/2006/relationships/hyperlink" Target="https://www.jupiter.com/zavus/" TargetMode="External"/><Relationship Id="rId20" Type="http://schemas.openxmlformats.org/officeDocument/2006/relationships/hyperlink" Target="https://www.jupiter.com/pana81/" TargetMode="External"/><Relationship Id="rId1" Type="http://schemas.openxmlformats.org/officeDocument/2006/relationships/hyperlink" Target="https://www.jupiter.com/wp-content/uploads/2025/12/DS_Pana-X_12042025.pdf" TargetMode="External"/><Relationship Id="rId6" Type="http://schemas.openxmlformats.org/officeDocument/2006/relationships/hyperlink" Target="https://www.jupiter.com/pana105/" TargetMode="External"/><Relationship Id="rId11" Type="http://schemas.openxmlformats.org/officeDocument/2006/relationships/hyperlink" Target="https://eu.peerless-av.com/products/sf632p" TargetMode="External"/><Relationship Id="rId24" Type="http://schemas.openxmlformats.org/officeDocument/2006/relationships/hyperlink" Target="https://www.jupiter.com/wp-content/uploads/2025/09/DS_Pana-Displays_09052025.pdf" TargetMode="External"/><Relationship Id="rId5" Type="http://schemas.openxmlformats.org/officeDocument/2006/relationships/hyperlink" Target="https://www.jupiter.com/pana105/" TargetMode="External"/><Relationship Id="rId15" Type="http://schemas.openxmlformats.org/officeDocument/2006/relationships/hyperlink" Target="https://eu.peerless-av.com/products/sr598w" TargetMode="External"/><Relationship Id="rId23" Type="http://schemas.openxmlformats.org/officeDocument/2006/relationships/hyperlink" Target="https://www.jupiter.com/wp-content/uploads/2025/09/DS_Pana-Displays_09052025.pdf" TargetMode="External"/><Relationship Id="rId28" Type="http://schemas.openxmlformats.org/officeDocument/2006/relationships/drawing" Target="../drawings/drawing6.xml"/><Relationship Id="rId10" Type="http://schemas.openxmlformats.org/officeDocument/2006/relationships/hyperlink" Target="https://eu.peerless-av.com/products/sa740p" TargetMode="External"/><Relationship Id="rId19" Type="http://schemas.openxmlformats.org/officeDocument/2006/relationships/hyperlink" Target="https://www.jupiter.com/wp-content/uploads/2023/10/DS_Zavus-XP_100923.pdf" TargetMode="External"/><Relationship Id="rId4" Type="http://schemas.openxmlformats.org/officeDocument/2006/relationships/hyperlink" Target="https://www.jupiter.com/displays/pana-x/jpcm/" TargetMode="External"/><Relationship Id="rId9" Type="http://schemas.openxmlformats.org/officeDocument/2006/relationships/hyperlink" Target="https://n4g9g5y2.rocketcdn.me/wp-content/uploads/2024/01/Pana-OPS.pdf" TargetMode="External"/><Relationship Id="rId14" Type="http://schemas.openxmlformats.org/officeDocument/2006/relationships/hyperlink" Target="https://eu.peerless-av.com/products/acc-v1500x" TargetMode="External"/><Relationship Id="rId22" Type="http://schemas.openxmlformats.org/officeDocument/2006/relationships/hyperlink" Target="https://www.jupiter.com/wp-content/uploads/2025/09/DS_Pana-Displays_09052025.pdf" TargetMode="External"/><Relationship Id="rId27"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maxhub.com/en/cmb_series/" TargetMode="External"/><Relationship Id="rId7" Type="http://schemas.openxmlformats.org/officeDocument/2006/relationships/drawing" Target="../drawings/drawing7.xml"/><Relationship Id="rId2" Type="http://schemas.openxmlformats.org/officeDocument/2006/relationships/hyperlink" Target="https://www.maxhub.com/en/cmb_series/" TargetMode="External"/><Relationship Id="rId1" Type="http://schemas.openxmlformats.org/officeDocument/2006/relationships/hyperlink" Target="https://www.maxhub.com/en/cmb_series/" TargetMode="External"/><Relationship Id="rId6" Type="http://schemas.openxmlformats.org/officeDocument/2006/relationships/printerSettings" Target="../printerSettings/printerSettings4.bin"/><Relationship Id="rId5" Type="http://schemas.openxmlformats.org/officeDocument/2006/relationships/hyperlink" Target="https://sgp-cstore-pub.maxhub.com/maxhub_global_public/upload/b9e5iakdr/MAXHUB%20Raptor3%20Lite%20(SMD)%20LP135F07%20Specifications%20Sheet%20(1).pdf" TargetMode="External"/><Relationship Id="rId4" Type="http://schemas.openxmlformats.org/officeDocument/2006/relationships/hyperlink" Target="https://www.maxhub.com/en/cmb_seri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iadea.com/products/iadeacare/" TargetMode="External"/><Relationship Id="rId13" Type="http://schemas.openxmlformats.org/officeDocument/2006/relationships/hyperlink" Target="https://www.iadea.com/wp-content/uploads/2019/03/PVK-302_Brochure_2018NOV.pdf" TargetMode="External"/><Relationship Id="rId18" Type="http://schemas.openxmlformats.org/officeDocument/2006/relationships/hyperlink" Target="https://www.iadea.com/wp-content/uploads/XDS-1078-A12-Brochure-July-2023_compressed.pdf" TargetMode="External"/><Relationship Id="rId26" Type="http://schemas.openxmlformats.org/officeDocument/2006/relationships/drawing" Target="../drawings/drawing8.xml"/><Relationship Id="rId3" Type="http://schemas.openxmlformats.org/officeDocument/2006/relationships/hyperlink" Target="https://www.iadea.com/wp-content/uploads/XDS-2288_Brochure_2021MAR-ext_digital.pdf" TargetMode="External"/><Relationship Id="rId21" Type="http://schemas.openxmlformats.org/officeDocument/2006/relationships/hyperlink" Target="https://www.iadea.com/products/wrp-1000/" TargetMode="External"/><Relationship Id="rId7" Type="http://schemas.openxmlformats.org/officeDocument/2006/relationships/hyperlink" Target="https://www.iadea.com/products/iadeacare/" TargetMode="External"/><Relationship Id="rId12" Type="http://schemas.openxmlformats.org/officeDocument/2006/relationships/hyperlink" Target="https://www.iadea.com/wp-content/uploads/2019/08/PVK-102_Quick-Start-Guide_2019MAY.pdf" TargetMode="External"/><Relationship Id="rId17" Type="http://schemas.openxmlformats.org/officeDocument/2006/relationships/hyperlink" Target="https://www.iadea.com/products/wbp-130-160/" TargetMode="External"/><Relationship Id="rId25" Type="http://schemas.openxmlformats.org/officeDocument/2006/relationships/printerSettings" Target="../printerSettings/printerSettings5.bin"/><Relationship Id="rId2" Type="http://schemas.openxmlformats.org/officeDocument/2006/relationships/hyperlink" Target="https://www.iadea.com/products/xds-2288/" TargetMode="External"/><Relationship Id="rId16" Type="http://schemas.openxmlformats.org/officeDocument/2006/relationships/hyperlink" Target="https://www.iadea.com/products/wbp-130-160/" TargetMode="External"/><Relationship Id="rId20" Type="http://schemas.openxmlformats.org/officeDocument/2006/relationships/hyperlink" Target="https://www.iadea.com/products/wrp-1000/" TargetMode="External"/><Relationship Id="rId1" Type="http://schemas.openxmlformats.org/officeDocument/2006/relationships/hyperlink" Target="https://www.iadea.com/wp-content/uploads/IAdea-Product-Catalog-2.pdf" TargetMode="External"/><Relationship Id="rId6" Type="http://schemas.openxmlformats.org/officeDocument/2006/relationships/hyperlink" Target="https://www.iadea.com/wp-content/uploads/XMP-8552_Web-version-1.pdf" TargetMode="External"/><Relationship Id="rId11" Type="http://schemas.openxmlformats.org/officeDocument/2006/relationships/hyperlink" Target="https://www.iadea.com/wp-content/uploads/2018/10/PGM-001_Brochure_2018OCT_web.pdf" TargetMode="External"/><Relationship Id="rId24" Type="http://schemas.openxmlformats.org/officeDocument/2006/relationships/hyperlink" Target="https://www.iadea.com/wp-content/uploads/WRP1000-A12-brochure-1.pdf" TargetMode="External"/><Relationship Id="rId5" Type="http://schemas.openxmlformats.org/officeDocument/2006/relationships/hyperlink" Target="https://www.iadea.com/products/xmp-8552-xmp-8550/" TargetMode="External"/><Relationship Id="rId15" Type="http://schemas.openxmlformats.org/officeDocument/2006/relationships/hyperlink" Target="https://www.iadea.com/products/window-mount/" TargetMode="External"/><Relationship Id="rId23" Type="http://schemas.openxmlformats.org/officeDocument/2006/relationships/hyperlink" Target="https://www.iadea.com/wp-content/uploads/WRP1000-A12-brochure-1.pdf" TargetMode="External"/><Relationship Id="rId10" Type="http://schemas.openxmlformats.org/officeDocument/2006/relationships/hyperlink" Target="https://www.iadea.com/products/signapps-express/" TargetMode="External"/><Relationship Id="rId19" Type="http://schemas.openxmlformats.org/officeDocument/2006/relationships/hyperlink" Target="https://www.iadea.com/products/xds-1078/" TargetMode="External"/><Relationship Id="rId4" Type="http://schemas.openxmlformats.org/officeDocument/2006/relationships/hyperlink" Target="https://www.iadea.com/products/wbp-130-160/" TargetMode="External"/><Relationship Id="rId9" Type="http://schemas.openxmlformats.org/officeDocument/2006/relationships/hyperlink" Target="https://www.iadea.com/products/iadeacare/" TargetMode="External"/><Relationship Id="rId14" Type="http://schemas.openxmlformats.org/officeDocument/2006/relationships/hyperlink" Target="https://www.iadea.com/wp-content/uploads/2019/10/PWM-011_Quick-Start-Guide_2019OCT_web.pdf" TargetMode="External"/><Relationship Id="rId22" Type="http://schemas.openxmlformats.org/officeDocument/2006/relationships/hyperlink" Target="https://www.iadea.com/products/wrp-100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203F-C06A-485B-97A8-2D7B349FBFEF}">
  <dimension ref="A1:AP23"/>
  <sheetViews>
    <sheetView topLeftCell="A8" zoomScale="30" zoomScaleNormal="30" workbookViewId="0">
      <selection activeCell="A5" sqref="A5:AK5"/>
    </sheetView>
  </sheetViews>
  <sheetFormatPr defaultRowHeight="15"/>
  <cols>
    <col min="1" max="1" width="52" customWidth="1"/>
    <col min="42" max="42" width="45.42578125" style="3" bestFit="1" customWidth="1"/>
    <col min="43" max="43" width="14.42578125" bestFit="1" customWidth="1"/>
    <col min="44" max="44" width="8.5703125" bestFit="1" customWidth="1"/>
    <col min="45" max="45" width="12.42578125" bestFit="1" customWidth="1"/>
  </cols>
  <sheetData>
    <row r="1" spans="1:37" ht="194.85" customHeight="1">
      <c r="A1" s="555"/>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row>
    <row r="2" spans="1:37" ht="38.25">
      <c r="A2" s="556" t="s">
        <v>0</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row>
    <row r="3" spans="1:37" ht="38.25">
      <c r="A3" s="556" t="s">
        <v>1</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row>
    <row r="4" spans="1:37" ht="38.25">
      <c r="A4" s="553" t="s">
        <v>2</v>
      </c>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3"/>
    </row>
    <row r="5" spans="1:37" ht="38.25">
      <c r="A5" s="553" t="s">
        <v>3</v>
      </c>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row>
    <row r="6" spans="1:37" ht="38.1" customHeight="1">
      <c r="A6" s="554"/>
      <c r="B6" s="554"/>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row>
    <row r="7" spans="1:37" ht="38.1" customHeight="1">
      <c r="A7" s="554"/>
      <c r="B7" s="554"/>
      <c r="C7" s="554"/>
      <c r="D7" s="554"/>
      <c r="E7" s="554"/>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row>
    <row r="8" spans="1:37" ht="38.1" customHeight="1">
      <c r="A8" s="554"/>
      <c r="B8" s="554"/>
      <c r="C8" s="554"/>
      <c r="D8" s="554"/>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554"/>
    </row>
    <row r="9" spans="1:37" ht="38.1" customHeight="1">
      <c r="A9" s="554"/>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row>
    <row r="10" spans="1:37" ht="38.1" customHeight="1">
      <c r="A10" s="19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row>
    <row r="11" spans="1:37" ht="82.5" customHeight="1">
      <c r="A11" s="197" t="s">
        <v>4</v>
      </c>
      <c r="B11" s="196"/>
      <c r="C11" s="196"/>
      <c r="D11" s="196"/>
      <c r="E11" s="196"/>
      <c r="F11" s="196"/>
      <c r="G11" s="196"/>
      <c r="H11" s="196"/>
      <c r="I11" s="196"/>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row>
    <row r="12" spans="1:37" ht="57" customHeight="1">
      <c r="A12" s="197"/>
      <c r="B12" s="196"/>
      <c r="C12" s="196" t="s">
        <v>5</v>
      </c>
      <c r="D12" s="196"/>
      <c r="E12" s="196"/>
      <c r="F12" s="196"/>
      <c r="G12" s="196"/>
      <c r="H12" s="196"/>
      <c r="I12" s="196"/>
      <c r="J12" s="195"/>
      <c r="K12" s="196" t="s">
        <v>6</v>
      </c>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row>
    <row r="13" spans="1:37" ht="42" customHeight="1">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row>
    <row r="14" spans="1:37" ht="67.5" customHeight="1">
      <c r="A14" s="479" t="s">
        <v>7</v>
      </c>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195"/>
      <c r="AD14" s="195"/>
      <c r="AE14" s="195"/>
      <c r="AF14" s="195"/>
      <c r="AG14" s="195"/>
      <c r="AH14" s="195"/>
      <c r="AI14" s="195"/>
      <c r="AJ14" s="195"/>
      <c r="AK14" s="195"/>
    </row>
    <row r="15" spans="1:37" ht="124.5" customHeight="1">
      <c r="A15" s="479" t="s">
        <v>8</v>
      </c>
      <c r="B15" s="479"/>
      <c r="C15" s="479"/>
      <c r="D15" s="479"/>
      <c r="E15" s="479"/>
      <c r="F15" s="479"/>
      <c r="G15" s="479"/>
      <c r="H15" s="479"/>
      <c r="I15" s="479"/>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row>
    <row r="16" spans="1:37" ht="102.75" customHeight="1">
      <c r="A16" s="479" t="s">
        <v>9</v>
      </c>
      <c r="B16" s="479"/>
      <c r="C16" s="479"/>
      <c r="D16" s="479"/>
      <c r="E16" s="479"/>
      <c r="F16" s="479"/>
      <c r="G16" s="479"/>
      <c r="H16" s="479"/>
      <c r="I16" s="479"/>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row>
    <row r="17" spans="1:37" s="2" customFormat="1" ht="144.75" customHeight="1">
      <c r="A17" s="479" t="s">
        <v>10</v>
      </c>
      <c r="B17" s="479"/>
      <c r="C17" s="479"/>
      <c r="D17" s="479"/>
      <c r="E17" s="479"/>
      <c r="F17" s="479"/>
      <c r="G17" s="479"/>
      <c r="H17" s="479"/>
      <c r="I17" s="479"/>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row>
    <row r="18" spans="1:37" ht="122.25" customHeight="1">
      <c r="A18" s="479" t="s">
        <v>11</v>
      </c>
      <c r="B18" s="479"/>
      <c r="C18" s="479"/>
      <c r="D18" s="479"/>
      <c r="E18" s="479"/>
      <c r="F18" s="479"/>
      <c r="G18" s="479"/>
      <c r="H18" s="479"/>
      <c r="I18" s="479"/>
      <c r="J18" s="479"/>
      <c r="K18" s="479"/>
      <c r="L18" s="479"/>
      <c r="M18" s="479"/>
      <c r="N18" s="479"/>
      <c r="O18" s="479"/>
      <c r="P18" s="479"/>
      <c r="Q18" s="479"/>
      <c r="R18" s="479"/>
      <c r="S18" s="479"/>
      <c r="T18" s="479"/>
      <c r="U18" s="479"/>
      <c r="W18" s="479"/>
      <c r="X18" s="479"/>
      <c r="Y18" s="479"/>
      <c r="Z18" s="479"/>
      <c r="AA18" s="479"/>
      <c r="AB18" s="479"/>
      <c r="AC18" s="479"/>
      <c r="AD18" s="479"/>
      <c r="AE18" s="479"/>
      <c r="AF18" s="479"/>
      <c r="AG18" s="479"/>
      <c r="AH18" s="479"/>
      <c r="AI18" s="479"/>
      <c r="AJ18" s="479"/>
      <c r="AK18" s="479"/>
    </row>
    <row r="19" spans="1:37" ht="81" customHeight="1">
      <c r="A19" s="479" t="s">
        <v>12</v>
      </c>
      <c r="B19" s="479"/>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79"/>
    </row>
    <row r="20" spans="1:37" ht="153.75" customHeight="1">
      <c r="A20" s="197" t="s">
        <v>13</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B20" s="479"/>
      <c r="AC20" s="479"/>
      <c r="AD20" s="479"/>
      <c r="AE20" s="479"/>
      <c r="AF20" s="479"/>
      <c r="AG20" s="479"/>
      <c r="AH20" s="479"/>
      <c r="AI20" s="479"/>
      <c r="AJ20" s="479"/>
      <c r="AK20" s="479"/>
    </row>
    <row r="21" spans="1:37" s="2" customFormat="1" ht="98.25" customHeight="1">
      <c r="A21" s="197" t="s">
        <v>14</v>
      </c>
      <c r="B21" s="479"/>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c r="AG21" s="479"/>
      <c r="AH21" s="479"/>
      <c r="AI21" s="479"/>
      <c r="AJ21" s="479"/>
      <c r="AK21" s="479"/>
    </row>
    <row r="22" spans="1:37" s="2" customFormat="1" ht="98.25" customHeight="1">
      <c r="A22" s="197" t="s">
        <v>15</v>
      </c>
      <c r="B22" s="479"/>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row>
    <row r="23" spans="1:37" ht="154.5" customHeight="1">
      <c r="A23" s="479" t="s">
        <v>16</v>
      </c>
      <c r="B23" s="479"/>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row>
  </sheetData>
  <mergeCells count="9">
    <mergeCell ref="J17:AK17"/>
    <mergeCell ref="J15:AK15"/>
    <mergeCell ref="J16:AK16"/>
    <mergeCell ref="A6:AK9"/>
    <mergeCell ref="A1:AK1"/>
    <mergeCell ref="A2:AK2"/>
    <mergeCell ref="A3:AK3"/>
    <mergeCell ref="A4:AK4"/>
    <mergeCell ref="A5:AK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A3C4-01B8-4312-B4BE-42D8536A2621}">
  <sheetPr>
    <tabColor theme="9" tint="0.59999389629810485"/>
  </sheetPr>
  <dimension ref="A1:H77"/>
  <sheetViews>
    <sheetView zoomScale="115" zoomScaleNormal="115" workbookViewId="0">
      <pane xSplit="1" ySplit="5" topLeftCell="B44" activePane="bottomRight" state="frozen"/>
      <selection pane="bottomRight" activeCell="H77" sqref="H77"/>
      <selection pane="bottomLeft" activeCell="A2" sqref="A2"/>
      <selection pane="topRight" activeCell="B1" sqref="B1"/>
    </sheetView>
  </sheetViews>
  <sheetFormatPr defaultColWidth="10.85546875" defaultRowHeight="15"/>
  <cols>
    <col min="1" max="1" width="28.5703125" style="133" bestFit="1" customWidth="1"/>
    <col min="2" max="2" width="93.140625" style="152" bestFit="1" customWidth="1"/>
    <col min="3" max="3" width="48.5703125" style="132" bestFit="1" customWidth="1"/>
    <col min="4" max="4" width="11.42578125" style="132" customWidth="1"/>
    <col min="5" max="5" width="12.140625" style="132" customWidth="1"/>
    <col min="6" max="6" width="14" style="132" customWidth="1"/>
    <col min="7" max="8" width="15.140625" style="132" customWidth="1"/>
    <col min="9" max="16384" width="10.85546875" style="133"/>
  </cols>
  <sheetData>
    <row r="1" spans="1:8">
      <c r="A1" s="598"/>
      <c r="B1" s="598"/>
      <c r="C1" s="598"/>
      <c r="D1" s="598"/>
      <c r="E1" s="598"/>
      <c r="F1" s="598"/>
      <c r="G1" s="598"/>
      <c r="H1" s="598"/>
    </row>
    <row r="2" spans="1:8">
      <c r="A2" s="598"/>
      <c r="B2" s="598"/>
      <c r="C2" s="598"/>
      <c r="D2" s="598"/>
      <c r="E2" s="598"/>
      <c r="F2" s="598"/>
      <c r="G2" s="598"/>
      <c r="H2" s="598"/>
    </row>
    <row r="3" spans="1:8">
      <c r="A3" s="598"/>
      <c r="B3" s="598"/>
      <c r="C3" s="598"/>
      <c r="D3" s="598"/>
      <c r="E3" s="598"/>
      <c r="F3" s="598"/>
      <c r="G3" s="598"/>
      <c r="H3" s="598"/>
    </row>
    <row r="4" spans="1:8">
      <c r="A4" s="598"/>
      <c r="B4" s="598"/>
      <c r="C4" s="598"/>
      <c r="D4" s="598"/>
      <c r="E4" s="598"/>
      <c r="F4" s="598"/>
      <c r="G4" s="598"/>
      <c r="H4" s="598"/>
    </row>
    <row r="5" spans="1:8">
      <c r="A5" s="598"/>
      <c r="B5" s="598"/>
      <c r="C5" s="598"/>
      <c r="D5" s="598"/>
      <c r="E5" s="598"/>
      <c r="F5" s="598"/>
      <c r="G5" s="598"/>
      <c r="H5" s="598"/>
    </row>
    <row r="6" spans="1:8" ht="40.5">
      <c r="A6" s="599" t="s">
        <v>1308</v>
      </c>
      <c r="B6" s="599"/>
      <c r="C6" s="599"/>
      <c r="D6" s="599"/>
      <c r="E6" s="599"/>
      <c r="F6" s="599"/>
      <c r="G6" s="599"/>
      <c r="H6" s="599"/>
    </row>
    <row r="7" spans="1:8" ht="24">
      <c r="A7" s="170" t="s">
        <v>18</v>
      </c>
      <c r="B7" s="170"/>
      <c r="C7" s="170"/>
      <c r="D7" s="170"/>
      <c r="E7" s="170"/>
      <c r="F7" s="170"/>
      <c r="G7" s="170"/>
      <c r="H7" s="170"/>
    </row>
    <row r="8" spans="1:8" ht="24">
      <c r="A8" s="170" t="s">
        <v>314</v>
      </c>
      <c r="B8" s="170"/>
      <c r="C8" s="170"/>
      <c r="D8" s="170"/>
      <c r="E8" s="170"/>
      <c r="F8" s="170"/>
      <c r="G8" s="170"/>
      <c r="H8" s="170"/>
    </row>
    <row r="9" spans="1:8" ht="24">
      <c r="A9" s="170" t="s">
        <v>20</v>
      </c>
      <c r="B9" s="170"/>
      <c r="C9" s="170"/>
      <c r="D9" s="170"/>
      <c r="E9" s="170"/>
      <c r="F9" s="170"/>
      <c r="G9" s="170"/>
      <c r="H9" s="170"/>
    </row>
    <row r="10" spans="1:8" s="137" customFormat="1" ht="75">
      <c r="A10" s="134" t="s">
        <v>1309</v>
      </c>
      <c r="B10" s="134" t="s">
        <v>1310</v>
      </c>
      <c r="C10" s="134" t="s">
        <v>1311</v>
      </c>
      <c r="D10" s="134" t="s">
        <v>1312</v>
      </c>
      <c r="E10" s="135" t="s">
        <v>1313</v>
      </c>
      <c r="F10" s="136" t="s">
        <v>492</v>
      </c>
      <c r="G10" s="136" t="s">
        <v>317</v>
      </c>
      <c r="H10" s="136" t="s">
        <v>318</v>
      </c>
    </row>
    <row r="11" spans="1:8" s="137" customFormat="1" ht="36" customHeight="1">
      <c r="A11" s="594" t="s">
        <v>1314</v>
      </c>
      <c r="B11" s="595"/>
      <c r="C11" s="595"/>
      <c r="D11" s="595"/>
      <c r="E11" s="595"/>
      <c r="F11" s="595"/>
      <c r="G11" s="595"/>
      <c r="H11" s="595"/>
    </row>
    <row r="12" spans="1:8">
      <c r="A12" s="138" t="s">
        <v>1315</v>
      </c>
      <c r="B12" s="138" t="s">
        <v>1316</v>
      </c>
      <c r="C12" s="139" t="s">
        <v>322</v>
      </c>
      <c r="D12" s="140" t="s">
        <v>807</v>
      </c>
      <c r="E12" s="140" t="s">
        <v>1317</v>
      </c>
      <c r="F12" s="141">
        <v>485</v>
      </c>
      <c r="G12" s="141">
        <v>397</v>
      </c>
      <c r="H12" s="141" t="s">
        <v>170</v>
      </c>
    </row>
    <row r="13" spans="1:8">
      <c r="A13" s="138" t="s">
        <v>1318</v>
      </c>
      <c r="B13" s="138" t="s">
        <v>1319</v>
      </c>
      <c r="C13" s="139" t="s">
        <v>322</v>
      </c>
      <c r="D13" s="140" t="s">
        <v>807</v>
      </c>
      <c r="E13" s="140" t="s">
        <v>1317</v>
      </c>
      <c r="F13" s="141">
        <v>508</v>
      </c>
      <c r="G13" s="141">
        <v>416</v>
      </c>
      <c r="H13" s="141" t="s">
        <v>170</v>
      </c>
    </row>
    <row r="14" spans="1:8">
      <c r="A14" s="142" t="s">
        <v>1320</v>
      </c>
      <c r="B14" s="138" t="s">
        <v>1321</v>
      </c>
      <c r="C14" s="143" t="s">
        <v>322</v>
      </c>
      <c r="D14" s="140" t="s">
        <v>807</v>
      </c>
      <c r="E14" s="140" t="s">
        <v>1317</v>
      </c>
      <c r="F14" s="141">
        <v>699</v>
      </c>
      <c r="G14" s="141">
        <v>599</v>
      </c>
      <c r="H14" s="141" t="s">
        <v>170</v>
      </c>
    </row>
    <row r="15" spans="1:8">
      <c r="A15" s="142" t="s">
        <v>1322</v>
      </c>
      <c r="B15" s="138" t="s">
        <v>1323</v>
      </c>
      <c r="C15" s="143" t="s">
        <v>322</v>
      </c>
      <c r="D15" s="140" t="s">
        <v>807</v>
      </c>
      <c r="E15" s="140" t="s">
        <v>1317</v>
      </c>
      <c r="F15" s="141">
        <v>649</v>
      </c>
      <c r="G15" s="141">
        <v>515</v>
      </c>
      <c r="H15" s="141" t="s">
        <v>170</v>
      </c>
    </row>
    <row r="16" spans="1:8">
      <c r="A16" s="138" t="s">
        <v>1324</v>
      </c>
      <c r="B16" s="138" t="s">
        <v>1325</v>
      </c>
      <c r="C16" s="143" t="s">
        <v>322</v>
      </c>
      <c r="D16" s="140" t="s">
        <v>807</v>
      </c>
      <c r="E16" s="140" t="s">
        <v>1317</v>
      </c>
      <c r="F16" s="141">
        <v>669</v>
      </c>
      <c r="G16" s="141">
        <v>569</v>
      </c>
      <c r="H16" s="141" t="s">
        <v>170</v>
      </c>
    </row>
    <row r="17" spans="1:8">
      <c r="A17" s="138" t="s">
        <v>1326</v>
      </c>
      <c r="B17" s="138" t="s">
        <v>1327</v>
      </c>
      <c r="C17" s="143" t="s">
        <v>322</v>
      </c>
      <c r="D17" s="140" t="s">
        <v>807</v>
      </c>
      <c r="E17" s="140" t="s">
        <v>1317</v>
      </c>
      <c r="F17" s="141">
        <v>599</v>
      </c>
      <c r="G17" s="141">
        <v>479</v>
      </c>
      <c r="H17" s="141" t="s">
        <v>170</v>
      </c>
    </row>
    <row r="18" spans="1:8">
      <c r="A18" s="138" t="s">
        <v>1114</v>
      </c>
      <c r="B18" s="138" t="s">
        <v>1328</v>
      </c>
      <c r="C18" s="143" t="s">
        <v>322</v>
      </c>
      <c r="D18" s="140" t="s">
        <v>807</v>
      </c>
      <c r="E18" s="140" t="s">
        <v>1317</v>
      </c>
      <c r="F18" s="141">
        <v>629</v>
      </c>
      <c r="G18" s="141">
        <v>509</v>
      </c>
      <c r="H18" s="141" t="s">
        <v>170</v>
      </c>
    </row>
    <row r="19" spans="1:8">
      <c r="A19" s="138" t="s">
        <v>1329</v>
      </c>
      <c r="B19" s="138" t="s">
        <v>1330</v>
      </c>
      <c r="C19" s="143" t="s">
        <v>322</v>
      </c>
      <c r="D19" s="140" t="s">
        <v>807</v>
      </c>
      <c r="E19" s="140" t="s">
        <v>1317</v>
      </c>
      <c r="F19" s="141">
        <v>699</v>
      </c>
      <c r="G19" s="141">
        <v>579</v>
      </c>
      <c r="H19" s="141" t="s">
        <v>170</v>
      </c>
    </row>
    <row r="20" spans="1:8">
      <c r="A20" s="138" t="s">
        <v>1331</v>
      </c>
      <c r="B20" s="138" t="s">
        <v>1332</v>
      </c>
      <c r="C20" s="143" t="s">
        <v>322</v>
      </c>
      <c r="D20" s="140" t="s">
        <v>807</v>
      </c>
      <c r="E20" s="140" t="s">
        <v>1317</v>
      </c>
      <c r="F20" s="141">
        <v>749</v>
      </c>
      <c r="G20" s="141">
        <v>535</v>
      </c>
      <c r="H20" s="141" t="s">
        <v>170</v>
      </c>
    </row>
    <row r="21" spans="1:8">
      <c r="A21" s="138" t="s">
        <v>1333</v>
      </c>
      <c r="B21" s="138" t="s">
        <v>1334</v>
      </c>
      <c r="C21" s="143" t="s">
        <v>322</v>
      </c>
      <c r="D21" s="140" t="s">
        <v>807</v>
      </c>
      <c r="E21" s="140" t="s">
        <v>1317</v>
      </c>
      <c r="F21" s="141">
        <v>649</v>
      </c>
      <c r="G21" s="141">
        <v>519</v>
      </c>
      <c r="H21" s="141" t="s">
        <v>170</v>
      </c>
    </row>
    <row r="22" spans="1:8">
      <c r="A22" s="138" t="s">
        <v>1112</v>
      </c>
      <c r="B22" s="138" t="s">
        <v>1113</v>
      </c>
      <c r="C22" s="143" t="s">
        <v>322</v>
      </c>
      <c r="D22" s="140" t="s">
        <v>807</v>
      </c>
      <c r="E22" s="140" t="s">
        <v>1317</v>
      </c>
      <c r="F22" s="141">
        <v>669</v>
      </c>
      <c r="G22" s="141">
        <v>535</v>
      </c>
      <c r="H22" s="141" t="s">
        <v>170</v>
      </c>
    </row>
    <row r="23" spans="1:8">
      <c r="A23" s="138" t="s">
        <v>1335</v>
      </c>
      <c r="B23" s="138" t="s">
        <v>1336</v>
      </c>
      <c r="C23" s="143" t="s">
        <v>322</v>
      </c>
      <c r="D23" s="140" t="s">
        <v>807</v>
      </c>
      <c r="E23" s="140" t="s">
        <v>1317</v>
      </c>
      <c r="F23" s="141">
        <v>679</v>
      </c>
      <c r="G23" s="141">
        <v>539</v>
      </c>
      <c r="H23" s="141" t="s">
        <v>170</v>
      </c>
    </row>
    <row r="24" spans="1:8">
      <c r="A24" s="138" t="s">
        <v>1337</v>
      </c>
      <c r="B24" s="138" t="s">
        <v>1338</v>
      </c>
      <c r="C24" s="143" t="s">
        <v>322</v>
      </c>
      <c r="D24" s="140" t="s">
        <v>807</v>
      </c>
      <c r="E24" s="140" t="s">
        <v>1317</v>
      </c>
      <c r="F24" s="141">
        <v>699</v>
      </c>
      <c r="G24" s="141">
        <v>559</v>
      </c>
      <c r="H24" s="141" t="s">
        <v>170</v>
      </c>
    </row>
    <row r="25" spans="1:8">
      <c r="A25" s="138" t="s">
        <v>1339</v>
      </c>
      <c r="B25" s="138" t="s">
        <v>1340</v>
      </c>
      <c r="C25" s="143" t="s">
        <v>322</v>
      </c>
      <c r="D25" s="140" t="s">
        <v>807</v>
      </c>
      <c r="E25" s="140" t="s">
        <v>1317</v>
      </c>
      <c r="F25" s="141">
        <v>849</v>
      </c>
      <c r="G25" s="141">
        <v>699</v>
      </c>
      <c r="H25" s="141" t="s">
        <v>170</v>
      </c>
    </row>
    <row r="26" spans="1:8">
      <c r="A26" s="138" t="s">
        <v>1341</v>
      </c>
      <c r="B26" s="138" t="s">
        <v>1342</v>
      </c>
      <c r="C26" s="143" t="s">
        <v>322</v>
      </c>
      <c r="D26" s="140" t="s">
        <v>807</v>
      </c>
      <c r="E26" s="140" t="s">
        <v>1317</v>
      </c>
      <c r="F26" s="141">
        <v>759</v>
      </c>
      <c r="G26" s="141">
        <v>605</v>
      </c>
      <c r="H26" s="141" t="s">
        <v>170</v>
      </c>
    </row>
    <row r="27" spans="1:8">
      <c r="A27" s="138" t="s">
        <v>1120</v>
      </c>
      <c r="B27" s="144" t="s">
        <v>1343</v>
      </c>
      <c r="C27" s="143" t="s">
        <v>322</v>
      </c>
      <c r="D27" s="140" t="s">
        <v>807</v>
      </c>
      <c r="E27" s="140" t="s">
        <v>1317</v>
      </c>
      <c r="F27" s="141">
        <v>839</v>
      </c>
      <c r="G27" s="141">
        <v>669</v>
      </c>
      <c r="H27" s="141" t="s">
        <v>170</v>
      </c>
    </row>
    <row r="28" spans="1:8">
      <c r="A28" s="138" t="s">
        <v>1344</v>
      </c>
      <c r="B28" s="144" t="s">
        <v>1345</v>
      </c>
      <c r="C28" s="143" t="s">
        <v>322</v>
      </c>
      <c r="D28" s="140" t="s">
        <v>806</v>
      </c>
      <c r="E28" s="140" t="s">
        <v>1317</v>
      </c>
      <c r="F28" s="141">
        <v>1149</v>
      </c>
      <c r="G28" s="141">
        <v>959</v>
      </c>
      <c r="H28" s="141" t="s">
        <v>170</v>
      </c>
    </row>
    <row r="29" spans="1:8">
      <c r="A29" s="138" t="s">
        <v>1122</v>
      </c>
      <c r="B29" s="144" t="s">
        <v>1346</v>
      </c>
      <c r="C29" s="143" t="s">
        <v>322</v>
      </c>
      <c r="D29" s="140" t="s">
        <v>806</v>
      </c>
      <c r="E29" s="140" t="s">
        <v>1317</v>
      </c>
      <c r="F29" s="141">
        <v>1375</v>
      </c>
      <c r="G29" s="141">
        <v>1099</v>
      </c>
      <c r="H29" s="141" t="s">
        <v>170</v>
      </c>
    </row>
    <row r="30" spans="1:8">
      <c r="A30" s="138" t="s">
        <v>1124</v>
      </c>
      <c r="B30" s="144" t="s">
        <v>1347</v>
      </c>
      <c r="C30" s="143" t="s">
        <v>322</v>
      </c>
      <c r="D30" s="140" t="s">
        <v>806</v>
      </c>
      <c r="E30" s="140" t="s">
        <v>1317</v>
      </c>
      <c r="F30" s="141">
        <v>1999</v>
      </c>
      <c r="G30" s="141">
        <v>1599</v>
      </c>
      <c r="H30" s="141" t="s">
        <v>170</v>
      </c>
    </row>
    <row r="31" spans="1:8">
      <c r="A31" s="138" t="s">
        <v>1348</v>
      </c>
      <c r="B31" s="138" t="s">
        <v>1349</v>
      </c>
      <c r="C31" s="143" t="s">
        <v>322</v>
      </c>
      <c r="D31" s="140" t="s">
        <v>806</v>
      </c>
      <c r="E31" s="140" t="s">
        <v>1350</v>
      </c>
      <c r="F31" s="141">
        <v>825</v>
      </c>
      <c r="G31" s="141">
        <v>759</v>
      </c>
      <c r="H31" s="141" t="s">
        <v>170</v>
      </c>
    </row>
    <row r="32" spans="1:8">
      <c r="A32" s="412" t="s">
        <v>1116</v>
      </c>
      <c r="B32" s="413" t="s">
        <v>1351</v>
      </c>
      <c r="C32" s="414" t="s">
        <v>322</v>
      </c>
      <c r="D32" s="140" t="s">
        <v>807</v>
      </c>
      <c r="E32" s="140" t="s">
        <v>1317</v>
      </c>
      <c r="F32" s="141">
        <v>700</v>
      </c>
      <c r="G32" s="141">
        <v>535</v>
      </c>
      <c r="H32" s="141" t="s">
        <v>170</v>
      </c>
    </row>
    <row r="33" spans="1:8">
      <c r="A33" s="412" t="s">
        <v>1118</v>
      </c>
      <c r="B33" s="413" t="s">
        <v>1352</v>
      </c>
      <c r="C33" s="402" t="s">
        <v>322</v>
      </c>
      <c r="D33" s="140" t="s">
        <v>807</v>
      </c>
      <c r="E33" s="140" t="s">
        <v>1317</v>
      </c>
      <c r="F33" s="141">
        <v>749</v>
      </c>
      <c r="G33" s="141">
        <v>600</v>
      </c>
      <c r="H33" s="141" t="s">
        <v>170</v>
      </c>
    </row>
    <row r="34" spans="1:8" ht="18.75">
      <c r="A34" s="594" t="s">
        <v>1314</v>
      </c>
      <c r="B34" s="595"/>
      <c r="C34" s="595"/>
      <c r="D34" s="595"/>
      <c r="E34" s="595"/>
      <c r="F34" s="595"/>
      <c r="G34" s="595"/>
      <c r="H34" s="595"/>
    </row>
    <row r="35" spans="1:8">
      <c r="A35" s="138" t="s">
        <v>1353</v>
      </c>
      <c r="B35" s="138" t="s">
        <v>1354</v>
      </c>
      <c r="C35" s="143" t="s">
        <v>322</v>
      </c>
      <c r="D35" s="140" t="s">
        <v>807</v>
      </c>
      <c r="E35" s="145" t="s">
        <v>1317</v>
      </c>
      <c r="F35" s="141">
        <v>749</v>
      </c>
      <c r="G35" s="141">
        <v>673</v>
      </c>
      <c r="H35" s="141" t="s">
        <v>170</v>
      </c>
    </row>
    <row r="36" spans="1:8">
      <c r="A36" s="138" t="s">
        <v>1355</v>
      </c>
      <c r="B36" s="138" t="s">
        <v>1356</v>
      </c>
      <c r="C36" s="143" t="s">
        <v>322</v>
      </c>
      <c r="D36" s="140" t="s">
        <v>806</v>
      </c>
      <c r="E36" s="145" t="s">
        <v>1317</v>
      </c>
      <c r="F36" s="141">
        <v>1299</v>
      </c>
      <c r="G36" s="141">
        <v>1150</v>
      </c>
      <c r="H36" s="141" t="s">
        <v>170</v>
      </c>
    </row>
    <row r="37" spans="1:8">
      <c r="A37" s="138" t="s">
        <v>1357</v>
      </c>
      <c r="B37" s="138" t="s">
        <v>1358</v>
      </c>
      <c r="C37" s="143" t="s">
        <v>322</v>
      </c>
      <c r="D37" s="140" t="s">
        <v>806</v>
      </c>
      <c r="E37" s="145" t="s">
        <v>1317</v>
      </c>
      <c r="F37" s="141">
        <v>1519</v>
      </c>
      <c r="G37" s="141">
        <v>1250</v>
      </c>
      <c r="H37" s="141" t="s">
        <v>170</v>
      </c>
    </row>
    <row r="38" spans="1:8">
      <c r="A38" s="138" t="s">
        <v>1359</v>
      </c>
      <c r="B38" s="138" t="s">
        <v>1360</v>
      </c>
      <c r="C38" s="146"/>
      <c r="D38" s="140" t="s">
        <v>806</v>
      </c>
      <c r="E38" s="145" t="s">
        <v>1317</v>
      </c>
      <c r="F38" s="141">
        <v>2299</v>
      </c>
      <c r="G38" s="141">
        <v>1930</v>
      </c>
      <c r="H38" s="141" t="s">
        <v>170</v>
      </c>
    </row>
    <row r="39" spans="1:8">
      <c r="A39" s="138" t="s">
        <v>1361</v>
      </c>
      <c r="B39" s="138" t="s">
        <v>1362</v>
      </c>
      <c r="C39" s="143" t="s">
        <v>322</v>
      </c>
      <c r="D39" s="140" t="s">
        <v>806</v>
      </c>
      <c r="E39" s="145" t="s">
        <v>1350</v>
      </c>
      <c r="F39" s="141">
        <v>1589</v>
      </c>
      <c r="G39" s="141">
        <v>1399</v>
      </c>
      <c r="H39" s="141" t="s">
        <v>170</v>
      </c>
    </row>
    <row r="40" spans="1:8">
      <c r="A40" s="138" t="s">
        <v>1363</v>
      </c>
      <c r="B40" s="138" t="s">
        <v>1364</v>
      </c>
      <c r="C40" s="143" t="s">
        <v>322</v>
      </c>
      <c r="D40" s="140" t="s">
        <v>806</v>
      </c>
      <c r="E40" s="145" t="s">
        <v>1350</v>
      </c>
      <c r="F40" s="141">
        <v>2299</v>
      </c>
      <c r="G40" s="141">
        <v>1949</v>
      </c>
      <c r="H40" s="141" t="s">
        <v>170</v>
      </c>
    </row>
    <row r="41" spans="1:8" ht="18.75">
      <c r="A41" s="596" t="s">
        <v>1365</v>
      </c>
      <c r="B41" s="597"/>
      <c r="C41" s="597"/>
      <c r="D41" s="597"/>
      <c r="E41" s="597"/>
      <c r="F41" s="597"/>
      <c r="G41" s="597"/>
      <c r="H41" s="597"/>
    </row>
    <row r="42" spans="1:8" s="147" customFormat="1">
      <c r="A42" s="138" t="s">
        <v>1366</v>
      </c>
      <c r="B42" s="138" t="s">
        <v>1367</v>
      </c>
      <c r="C42" s="143" t="s">
        <v>322</v>
      </c>
      <c r="D42" s="140" t="s">
        <v>806</v>
      </c>
      <c r="E42" s="145" t="s">
        <v>1350</v>
      </c>
      <c r="F42" s="141">
        <v>1199</v>
      </c>
      <c r="G42" s="141">
        <v>999</v>
      </c>
      <c r="H42" s="141" t="s">
        <v>170</v>
      </c>
    </row>
    <row r="43" spans="1:8" s="147" customFormat="1">
      <c r="A43" s="138" t="s">
        <v>1368</v>
      </c>
      <c r="B43" s="138" t="s">
        <v>1369</v>
      </c>
      <c r="C43" s="143" t="s">
        <v>322</v>
      </c>
      <c r="D43" s="140" t="s">
        <v>806</v>
      </c>
      <c r="E43" s="145" t="s">
        <v>1350</v>
      </c>
      <c r="F43" s="141">
        <v>1449</v>
      </c>
      <c r="G43" s="141">
        <v>1199</v>
      </c>
      <c r="H43" s="141" t="s">
        <v>170</v>
      </c>
    </row>
    <row r="44" spans="1:8" s="147" customFormat="1">
      <c r="A44" s="138" t="s">
        <v>1370</v>
      </c>
      <c r="B44" s="138" t="s">
        <v>1371</v>
      </c>
      <c r="C44" s="143" t="s">
        <v>322</v>
      </c>
      <c r="D44" s="140" t="s">
        <v>806</v>
      </c>
      <c r="E44" s="145" t="s">
        <v>1350</v>
      </c>
      <c r="F44" s="141">
        <v>1699</v>
      </c>
      <c r="G44" s="141">
        <v>1449</v>
      </c>
      <c r="H44" s="141" t="s">
        <v>170</v>
      </c>
    </row>
    <row r="45" spans="1:8" s="147" customFormat="1" ht="18.75">
      <c r="A45" s="148" t="s">
        <v>1372</v>
      </c>
      <c r="B45" s="149"/>
      <c r="C45" s="150"/>
      <c r="D45" s="150"/>
      <c r="E45" s="150"/>
      <c r="F45" s="150"/>
      <c r="G45" s="150"/>
      <c r="H45" s="150"/>
    </row>
    <row r="46" spans="1:8">
      <c r="A46" s="138" t="s">
        <v>1373</v>
      </c>
      <c r="B46" s="138" t="s">
        <v>1374</v>
      </c>
      <c r="C46" s="143" t="s">
        <v>322</v>
      </c>
      <c r="D46" s="140" t="s">
        <v>806</v>
      </c>
      <c r="E46" s="145" t="s">
        <v>1350</v>
      </c>
      <c r="F46" s="141">
        <v>259</v>
      </c>
      <c r="G46" s="141">
        <v>209</v>
      </c>
      <c r="H46" s="141" t="s">
        <v>170</v>
      </c>
    </row>
    <row r="47" spans="1:8">
      <c r="A47" s="138" t="s">
        <v>1375</v>
      </c>
      <c r="B47" s="138" t="s">
        <v>1376</v>
      </c>
      <c r="C47" s="143" t="s">
        <v>322</v>
      </c>
      <c r="D47" s="140" t="s">
        <v>806</v>
      </c>
      <c r="E47" s="145" t="s">
        <v>1350</v>
      </c>
      <c r="F47" s="141">
        <v>409</v>
      </c>
      <c r="G47" s="141">
        <v>299</v>
      </c>
      <c r="H47" s="141" t="s">
        <v>170</v>
      </c>
    </row>
    <row r="48" spans="1:8">
      <c r="A48" s="138" t="s">
        <v>1377</v>
      </c>
      <c r="B48" s="138" t="s">
        <v>1378</v>
      </c>
      <c r="C48" s="143" t="s">
        <v>322</v>
      </c>
      <c r="D48" s="140" t="s">
        <v>806</v>
      </c>
      <c r="E48" s="145" t="s">
        <v>1350</v>
      </c>
      <c r="F48" s="141">
        <v>439</v>
      </c>
      <c r="G48" s="141">
        <v>329</v>
      </c>
      <c r="H48" s="141" t="s">
        <v>170</v>
      </c>
    </row>
    <row r="49" spans="1:8">
      <c r="A49" s="138" t="s">
        <v>1379</v>
      </c>
      <c r="B49" s="138" t="s">
        <v>1380</v>
      </c>
      <c r="C49" s="143" t="s">
        <v>322</v>
      </c>
      <c r="D49" s="140" t="s">
        <v>806</v>
      </c>
      <c r="E49" s="145" t="s">
        <v>1350</v>
      </c>
      <c r="F49" s="141">
        <v>529</v>
      </c>
      <c r="G49" s="141">
        <v>409</v>
      </c>
      <c r="H49" s="141" t="s">
        <v>170</v>
      </c>
    </row>
    <row r="50" spans="1:8">
      <c r="A50" s="138" t="s">
        <v>1381</v>
      </c>
      <c r="B50" s="138" t="s">
        <v>1382</v>
      </c>
      <c r="C50" s="143" t="s">
        <v>322</v>
      </c>
      <c r="D50" s="140" t="s">
        <v>806</v>
      </c>
      <c r="E50" s="145" t="s">
        <v>1350</v>
      </c>
      <c r="F50" s="141">
        <v>539</v>
      </c>
      <c r="G50" s="141">
        <v>429</v>
      </c>
      <c r="H50" s="141" t="s">
        <v>170</v>
      </c>
    </row>
    <row r="51" spans="1:8" ht="18.75">
      <c r="A51" s="148" t="s">
        <v>1383</v>
      </c>
      <c r="B51" s="149"/>
      <c r="C51" s="150"/>
      <c r="D51" s="150"/>
      <c r="E51" s="150"/>
      <c r="F51" s="150"/>
      <c r="G51" s="150"/>
      <c r="H51" s="150"/>
    </row>
    <row r="52" spans="1:8">
      <c r="A52" s="138" t="s">
        <v>1384</v>
      </c>
      <c r="B52" s="138" t="s">
        <v>1385</v>
      </c>
      <c r="C52" s="143" t="s">
        <v>322</v>
      </c>
      <c r="D52" s="140" t="s">
        <v>806</v>
      </c>
      <c r="E52" s="145" t="s">
        <v>1317</v>
      </c>
      <c r="F52" s="141">
        <v>499</v>
      </c>
      <c r="G52" s="141">
        <v>389</v>
      </c>
      <c r="H52" s="141" t="s">
        <v>170</v>
      </c>
    </row>
    <row r="53" spans="1:8">
      <c r="A53" s="138" t="s">
        <v>1386</v>
      </c>
      <c r="B53" s="138" t="s">
        <v>1387</v>
      </c>
      <c r="C53" s="143" t="s">
        <v>322</v>
      </c>
      <c r="D53" s="140" t="s">
        <v>806</v>
      </c>
      <c r="E53" s="145" t="s">
        <v>1317</v>
      </c>
      <c r="F53" s="141">
        <v>599</v>
      </c>
      <c r="G53" s="141">
        <v>489</v>
      </c>
      <c r="H53" s="141" t="s">
        <v>170</v>
      </c>
    </row>
    <row r="54" spans="1:8" ht="18.75">
      <c r="A54" s="148" t="s">
        <v>1388</v>
      </c>
      <c r="B54" s="149"/>
      <c r="C54" s="150"/>
      <c r="D54" s="150"/>
      <c r="E54" s="150"/>
      <c r="F54" s="150"/>
      <c r="G54" s="150"/>
      <c r="H54" s="150"/>
    </row>
    <row r="55" spans="1:8">
      <c r="A55" s="138" t="s">
        <v>1389</v>
      </c>
      <c r="B55" s="138" t="s">
        <v>1390</v>
      </c>
      <c r="C55" s="143" t="s">
        <v>322</v>
      </c>
      <c r="D55" s="140" t="s">
        <v>806</v>
      </c>
      <c r="E55" s="145" t="s">
        <v>1317</v>
      </c>
      <c r="F55" s="141">
        <v>397</v>
      </c>
      <c r="G55" s="141">
        <v>325</v>
      </c>
      <c r="H55" s="141" t="s">
        <v>170</v>
      </c>
    </row>
    <row r="56" spans="1:8">
      <c r="A56" s="138" t="s">
        <v>1391</v>
      </c>
      <c r="B56" s="138" t="s">
        <v>1392</v>
      </c>
      <c r="C56" s="143" t="s">
        <v>322</v>
      </c>
      <c r="D56" s="140" t="s">
        <v>807</v>
      </c>
      <c r="E56" s="145" t="s">
        <v>1317</v>
      </c>
      <c r="F56" s="141">
        <v>415</v>
      </c>
      <c r="G56" s="141">
        <v>340</v>
      </c>
      <c r="H56" s="141" t="s">
        <v>170</v>
      </c>
    </row>
    <row r="57" spans="1:8" ht="18.75">
      <c r="A57" s="148" t="s">
        <v>780</v>
      </c>
      <c r="B57" s="149"/>
      <c r="C57" s="150"/>
      <c r="D57" s="150"/>
      <c r="E57" s="150"/>
      <c r="F57" s="150"/>
      <c r="G57" s="150"/>
      <c r="H57" s="150"/>
    </row>
    <row r="58" spans="1:8">
      <c r="A58" s="138" t="s">
        <v>1132</v>
      </c>
      <c r="B58" s="138" t="s">
        <v>1133</v>
      </c>
      <c r="C58" s="143" t="s">
        <v>322</v>
      </c>
      <c r="D58" s="151" t="s">
        <v>807</v>
      </c>
      <c r="E58" s="151" t="s">
        <v>1317</v>
      </c>
      <c r="F58" s="141">
        <v>49</v>
      </c>
      <c r="G58" s="141">
        <v>38</v>
      </c>
      <c r="H58" s="141" t="s">
        <v>170</v>
      </c>
    </row>
    <row r="59" spans="1:8">
      <c r="A59" s="138" t="s">
        <v>1393</v>
      </c>
      <c r="B59" s="138" t="s">
        <v>1394</v>
      </c>
      <c r="C59" s="143" t="s">
        <v>322</v>
      </c>
      <c r="D59" s="151" t="s">
        <v>807</v>
      </c>
      <c r="E59" s="151" t="s">
        <v>1317</v>
      </c>
      <c r="F59" s="141">
        <v>79</v>
      </c>
      <c r="G59" s="141">
        <v>59</v>
      </c>
      <c r="H59" s="141" t="s">
        <v>170</v>
      </c>
    </row>
    <row r="60" spans="1:8">
      <c r="A60" s="138" t="s">
        <v>1134</v>
      </c>
      <c r="B60" s="138" t="s">
        <v>1395</v>
      </c>
      <c r="C60" s="143" t="s">
        <v>322</v>
      </c>
      <c r="D60" s="151" t="s">
        <v>807</v>
      </c>
      <c r="E60" s="151" t="s">
        <v>1317</v>
      </c>
      <c r="F60" s="141">
        <v>89</v>
      </c>
      <c r="G60" s="141">
        <v>65</v>
      </c>
      <c r="H60" s="141" t="s">
        <v>170</v>
      </c>
    </row>
    <row r="61" spans="1:8">
      <c r="A61" s="138" t="s">
        <v>1136</v>
      </c>
      <c r="B61" s="138" t="s">
        <v>1396</v>
      </c>
      <c r="C61" s="143" t="s">
        <v>322</v>
      </c>
      <c r="D61" s="151" t="s">
        <v>807</v>
      </c>
      <c r="E61" s="151" t="s">
        <v>1317</v>
      </c>
      <c r="F61" s="141">
        <v>54</v>
      </c>
      <c r="G61" s="141">
        <v>44</v>
      </c>
      <c r="H61" s="141" t="s">
        <v>170</v>
      </c>
    </row>
    <row r="62" spans="1:8">
      <c r="A62" s="138" t="s">
        <v>1397</v>
      </c>
      <c r="B62" s="138" t="s">
        <v>1398</v>
      </c>
      <c r="C62" s="143" t="s">
        <v>322</v>
      </c>
      <c r="D62" s="151" t="s">
        <v>807</v>
      </c>
      <c r="E62" s="151" t="s">
        <v>1317</v>
      </c>
      <c r="F62" s="141">
        <v>54</v>
      </c>
      <c r="G62" s="141">
        <v>44</v>
      </c>
      <c r="H62" s="141" t="s">
        <v>170</v>
      </c>
    </row>
    <row r="63" spans="1:8">
      <c r="A63" s="138" t="s">
        <v>1399</v>
      </c>
      <c r="B63" s="138" t="s">
        <v>1400</v>
      </c>
      <c r="C63" s="143" t="s">
        <v>322</v>
      </c>
      <c r="D63" s="151" t="s">
        <v>807</v>
      </c>
      <c r="E63" s="151" t="s">
        <v>1317</v>
      </c>
      <c r="F63" s="141">
        <v>45</v>
      </c>
      <c r="G63" s="141">
        <v>36</v>
      </c>
      <c r="H63" s="141" t="s">
        <v>170</v>
      </c>
    </row>
    <row r="64" spans="1:8">
      <c r="A64" s="138" t="s">
        <v>1401</v>
      </c>
      <c r="B64" s="138" t="s">
        <v>1402</v>
      </c>
      <c r="C64" s="143" t="s">
        <v>322</v>
      </c>
      <c r="D64" s="151" t="s">
        <v>807</v>
      </c>
      <c r="E64" s="151" t="s">
        <v>1317</v>
      </c>
      <c r="F64" s="141">
        <v>50</v>
      </c>
      <c r="G64" s="141">
        <v>40</v>
      </c>
      <c r="H64" s="141" t="s">
        <v>170</v>
      </c>
    </row>
    <row r="65" spans="1:8">
      <c r="A65" s="138" t="s">
        <v>1403</v>
      </c>
      <c r="B65" s="138" t="s">
        <v>1404</v>
      </c>
      <c r="C65" s="143" t="s">
        <v>322</v>
      </c>
      <c r="D65" s="151" t="s">
        <v>807</v>
      </c>
      <c r="E65" s="151" t="s">
        <v>1317</v>
      </c>
      <c r="F65" s="141">
        <v>43</v>
      </c>
      <c r="G65" s="141">
        <v>35</v>
      </c>
      <c r="H65" s="141" t="s">
        <v>170</v>
      </c>
    </row>
    <row r="66" spans="1:8">
      <c r="A66" s="138" t="s">
        <v>1405</v>
      </c>
      <c r="B66" s="138" t="s">
        <v>1406</v>
      </c>
      <c r="C66" s="143" t="s">
        <v>322</v>
      </c>
      <c r="D66" s="151" t="s">
        <v>807</v>
      </c>
      <c r="E66" s="151" t="s">
        <v>1317</v>
      </c>
      <c r="F66" s="141">
        <v>46</v>
      </c>
      <c r="G66" s="141">
        <v>37</v>
      </c>
      <c r="H66" s="141" t="s">
        <v>170</v>
      </c>
    </row>
    <row r="67" spans="1:8">
      <c r="A67" s="138" t="s">
        <v>1140</v>
      </c>
      <c r="B67" s="138" t="s">
        <v>1407</v>
      </c>
      <c r="C67" s="143" t="s">
        <v>322</v>
      </c>
      <c r="D67" s="151" t="s">
        <v>807</v>
      </c>
      <c r="E67" s="151" t="s">
        <v>1317</v>
      </c>
      <c r="F67" s="141">
        <v>150</v>
      </c>
      <c r="G67" s="141">
        <v>110</v>
      </c>
      <c r="H67" s="141" t="s">
        <v>170</v>
      </c>
    </row>
    <row r="68" spans="1:8">
      <c r="A68" s="138" t="s">
        <v>1408</v>
      </c>
      <c r="B68" s="138" t="s">
        <v>1409</v>
      </c>
      <c r="C68" s="143" t="s">
        <v>322</v>
      </c>
      <c r="D68" s="151" t="s">
        <v>807</v>
      </c>
      <c r="E68" s="151" t="s">
        <v>1317</v>
      </c>
      <c r="F68" s="141">
        <v>69</v>
      </c>
      <c r="G68" s="141">
        <v>49</v>
      </c>
      <c r="H68" s="141" t="s">
        <v>170</v>
      </c>
    </row>
    <row r="69" spans="1:8">
      <c r="A69" s="138" t="s">
        <v>1138</v>
      </c>
      <c r="B69" s="138" t="s">
        <v>1139</v>
      </c>
      <c r="C69" s="143" t="s">
        <v>322</v>
      </c>
      <c r="D69" s="151" t="s">
        <v>807</v>
      </c>
      <c r="E69" s="151" t="s">
        <v>1317</v>
      </c>
      <c r="F69" s="141">
        <v>39</v>
      </c>
      <c r="G69" s="141">
        <v>32</v>
      </c>
      <c r="H69" s="141" t="s">
        <v>170</v>
      </c>
    </row>
    <row r="70" spans="1:8">
      <c r="A70" s="142" t="s">
        <v>1410</v>
      </c>
      <c r="B70" s="138" t="s">
        <v>1411</v>
      </c>
      <c r="C70" s="146"/>
      <c r="D70" s="151" t="s">
        <v>807</v>
      </c>
      <c r="E70" s="151" t="s">
        <v>1317</v>
      </c>
      <c r="F70" s="141">
        <v>39</v>
      </c>
      <c r="G70" s="141">
        <v>29</v>
      </c>
      <c r="H70" s="141" t="s">
        <v>170</v>
      </c>
    </row>
    <row r="71" spans="1:8">
      <c r="A71" s="138" t="s">
        <v>1412</v>
      </c>
      <c r="B71" s="138" t="s">
        <v>1413</v>
      </c>
      <c r="C71" s="143" t="s">
        <v>322</v>
      </c>
      <c r="D71" s="151" t="s">
        <v>807</v>
      </c>
      <c r="E71" s="151" t="s">
        <v>1317</v>
      </c>
      <c r="F71" s="141">
        <v>169</v>
      </c>
      <c r="G71" s="141">
        <v>139</v>
      </c>
      <c r="H71" s="141" t="s">
        <v>170</v>
      </c>
    </row>
    <row r="72" spans="1:8">
      <c r="A72" s="138" t="s">
        <v>1414</v>
      </c>
      <c r="B72" s="138" t="s">
        <v>1415</v>
      </c>
      <c r="C72" s="143" t="s">
        <v>322</v>
      </c>
      <c r="D72" s="151" t="s">
        <v>807</v>
      </c>
      <c r="E72" s="151" t="s">
        <v>1317</v>
      </c>
      <c r="F72" s="141">
        <v>159</v>
      </c>
      <c r="G72" s="141">
        <v>130</v>
      </c>
      <c r="H72" s="141" t="s">
        <v>170</v>
      </c>
    </row>
    <row r="73" spans="1:8">
      <c r="A73" s="138" t="s">
        <v>1126</v>
      </c>
      <c r="B73" s="138" t="s">
        <v>1416</v>
      </c>
      <c r="C73" s="143" t="s">
        <v>322</v>
      </c>
      <c r="D73" s="151" t="s">
        <v>807</v>
      </c>
      <c r="E73" s="151" t="s">
        <v>1317</v>
      </c>
      <c r="F73" s="141">
        <v>129</v>
      </c>
      <c r="G73" s="141">
        <v>99</v>
      </c>
      <c r="H73" s="141" t="s">
        <v>170</v>
      </c>
    </row>
    <row r="74" spans="1:8">
      <c r="A74" s="138" t="s">
        <v>1130</v>
      </c>
      <c r="B74" s="138" t="s">
        <v>1131</v>
      </c>
      <c r="C74" s="143" t="s">
        <v>322</v>
      </c>
      <c r="D74" s="151" t="s">
        <v>807</v>
      </c>
      <c r="E74" s="151" t="s">
        <v>1317</v>
      </c>
      <c r="F74" s="141">
        <v>69</v>
      </c>
      <c r="G74" s="141">
        <v>49</v>
      </c>
      <c r="H74" s="141" t="s">
        <v>170</v>
      </c>
    </row>
    <row r="75" spans="1:8">
      <c r="A75" s="142" t="s">
        <v>1417</v>
      </c>
      <c r="B75" s="138" t="s">
        <v>1418</v>
      </c>
      <c r="C75" s="143" t="s">
        <v>322</v>
      </c>
      <c r="D75" s="151" t="s">
        <v>807</v>
      </c>
      <c r="E75" s="151" t="s">
        <v>1317</v>
      </c>
      <c r="F75" s="141">
        <v>89</v>
      </c>
      <c r="G75" s="141">
        <v>69</v>
      </c>
      <c r="H75" s="141" t="s">
        <v>170</v>
      </c>
    </row>
    <row r="76" spans="1:8" ht="18.75">
      <c r="A76" s="148" t="s">
        <v>1419</v>
      </c>
      <c r="B76" s="149"/>
      <c r="C76" s="150"/>
      <c r="D76" s="150"/>
      <c r="E76" s="150"/>
      <c r="F76" s="150"/>
      <c r="G76" s="150"/>
      <c r="H76" s="150"/>
    </row>
    <row r="77" spans="1:8">
      <c r="A77" s="152">
        <v>1015018</v>
      </c>
      <c r="B77" s="152" t="s">
        <v>1420</v>
      </c>
      <c r="C77" s="402"/>
      <c r="D77" s="132" t="s">
        <v>807</v>
      </c>
      <c r="E77" s="132" t="s">
        <v>1421</v>
      </c>
      <c r="F77" s="141">
        <v>40</v>
      </c>
      <c r="G77" s="141">
        <v>27</v>
      </c>
      <c r="H77" s="141" t="s">
        <v>170</v>
      </c>
    </row>
  </sheetData>
  <autoFilter ref="A10:H75" xr:uid="{109640CF-B5CF-41CF-8BA5-85DF56887559}"/>
  <mergeCells count="5">
    <mergeCell ref="A34:H34"/>
    <mergeCell ref="A41:H41"/>
    <mergeCell ref="A1:H5"/>
    <mergeCell ref="A6:H6"/>
    <mergeCell ref="A11:H11"/>
  </mergeCells>
  <hyperlinks>
    <hyperlink ref="C12" r:id="rId1" xr:uid="{099B220E-78AB-4341-A315-F861A06F2F31}"/>
    <hyperlink ref="C13" r:id="rId2" xr:uid="{C0B4B110-695C-42F2-9A24-D9746CAAD67D}"/>
    <hyperlink ref="C14" r:id="rId3" xr:uid="{D1A44432-48E8-4A6C-AA04-00662DF50A2A}"/>
    <hyperlink ref="C16" r:id="rId4" xr:uid="{7C610A03-C4CF-4AC8-BE9B-0E6CE445DB1F}"/>
    <hyperlink ref="C25" r:id="rId5" xr:uid="{1B925B10-2415-455E-8E8A-30274E5DB50C}"/>
    <hyperlink ref="C31" r:id="rId6" xr:uid="{490D5124-D5C0-4F3E-A781-A0E89E91531B}"/>
    <hyperlink ref="C35" r:id="rId7" xr:uid="{F4503068-C225-49FC-85F2-8CDB53333FD1}"/>
    <hyperlink ref="C36" r:id="rId8" xr:uid="{388BB236-371D-4810-A68A-065A5582BDED}"/>
    <hyperlink ref="C37" r:id="rId9" xr:uid="{E030E4F3-A5B2-4AAF-A865-DA0C13BCBCBA}"/>
    <hyperlink ref="C39" r:id="rId10" xr:uid="{52ECB2ED-34AA-41DD-B9C6-20B724C17805}"/>
    <hyperlink ref="C40" r:id="rId11" xr:uid="{BB760F84-BD72-40BE-8101-1D04ABC67852}"/>
    <hyperlink ref="C42" r:id="rId12" xr:uid="{6D921BA6-617F-4681-8219-074366822169}"/>
    <hyperlink ref="C43" r:id="rId13" xr:uid="{1976C3E6-719E-4A94-A228-E6927A27FDE3}"/>
    <hyperlink ref="C44" r:id="rId14" xr:uid="{1CA8B457-D769-4A10-9B5B-F377C7AFBAF2}"/>
    <hyperlink ref="C46" r:id="rId15" xr:uid="{E6871A9C-B028-4702-A6E2-8C7F3F3815D8}"/>
    <hyperlink ref="C47" r:id="rId16" xr:uid="{91C33C7C-9E36-45E6-A563-43150AE91932}"/>
    <hyperlink ref="C48" r:id="rId17" xr:uid="{3F26DE04-A903-4537-A432-99963DBF8F8A}"/>
    <hyperlink ref="C49" r:id="rId18" xr:uid="{477FEEE1-0111-4DD3-A9C0-9320D8061F6B}"/>
    <hyperlink ref="C50" r:id="rId19" xr:uid="{0205167B-35F3-4A82-8096-FBAB93AFD6F6}"/>
    <hyperlink ref="C52" r:id="rId20" xr:uid="{5F40FF6A-98B4-4096-B347-E70FB5CAC34A}"/>
    <hyperlink ref="C53" r:id="rId21" xr:uid="{B26E6917-0B46-4065-BE8B-0C293AA070F4}"/>
    <hyperlink ref="C55" r:id="rId22" xr:uid="{A27635C5-0B55-4022-8619-8B17B720987A}"/>
    <hyperlink ref="C56" r:id="rId23" xr:uid="{9C9E79B5-E25A-411F-A34A-6D1207C0F020}"/>
    <hyperlink ref="C58" r:id="rId24" xr:uid="{C09B959C-AB81-4A31-9384-6C33B1596AA7}"/>
    <hyperlink ref="C59" r:id="rId25" xr:uid="{8E9F29D8-8281-46D8-AD3A-CBBF6FF127BE}"/>
    <hyperlink ref="C60" r:id="rId26" xr:uid="{4812A703-47FD-4BFC-A63F-80FE1F4193F9}"/>
    <hyperlink ref="C62" r:id="rId27" xr:uid="{DC295CAA-2D64-4A01-97AA-6A7A142E3232}"/>
    <hyperlink ref="C61" r:id="rId28" xr:uid="{DDC37AEE-77C0-49B4-9972-9792C4C5ADAC}"/>
    <hyperlink ref="C63" r:id="rId29" xr:uid="{1DA17604-3233-47A6-8589-7D108C42F5E6}"/>
    <hyperlink ref="C64" r:id="rId30" xr:uid="{908A7451-E55D-4B0B-9171-5D79056A4638}"/>
    <hyperlink ref="C65" r:id="rId31" xr:uid="{537C2317-7A8D-4AA0-8208-242330442256}"/>
    <hyperlink ref="C66" r:id="rId32" xr:uid="{5692351C-6368-4B85-B945-F3ACBDE0D737}"/>
    <hyperlink ref="C67" r:id="rId33" xr:uid="{A0D27D46-1904-4865-95B7-4CE5B93DA838}"/>
    <hyperlink ref="C68" r:id="rId34" xr:uid="{A1CAD079-70D0-4FF6-8AD1-7F049E48AAA2}"/>
    <hyperlink ref="C69" r:id="rId35" xr:uid="{AC219C4A-7ED0-44B2-B8E5-36831C42E11B}"/>
    <hyperlink ref="C71" r:id="rId36" xr:uid="{19AB83F5-D7CB-449E-9E89-ECF1A80E8E9A}"/>
    <hyperlink ref="C72" r:id="rId37" xr:uid="{6EBB5AD3-D3E1-419D-9324-2EA2225F0689}"/>
    <hyperlink ref="C73" r:id="rId38" xr:uid="{6AD559E1-7445-4608-9E5E-AF7D99EB55EE}"/>
    <hyperlink ref="C74" r:id="rId39" xr:uid="{678F5646-E302-4B10-91E9-C6F0E8D53188}"/>
    <hyperlink ref="C75" r:id="rId40" xr:uid="{B7073472-FB51-4CA4-BF11-1ED2F07524F0}"/>
    <hyperlink ref="C17" r:id="rId41" xr:uid="{437965E7-1672-4A5E-A449-ADC6A318FBD0}"/>
    <hyperlink ref="C18" r:id="rId42" xr:uid="{1D0D4891-BE5B-4139-BAD2-449C20205BC7}"/>
    <hyperlink ref="C20" r:id="rId43" xr:uid="{B383E0C8-CC2F-4AF5-93BB-A59C4682E19D}"/>
    <hyperlink ref="C21" r:id="rId44" xr:uid="{0C99C073-17F2-4904-880D-175DFC50C7B7}"/>
    <hyperlink ref="C22" r:id="rId45" xr:uid="{9594C74C-E351-4EF5-A865-2EC59EB23742}"/>
    <hyperlink ref="C23" r:id="rId46" xr:uid="{A13485C7-2A6E-416C-9355-36747C4768C0}"/>
    <hyperlink ref="C24" r:id="rId47" xr:uid="{69B167AB-081B-4133-A4F9-1056C6B807A3}"/>
    <hyperlink ref="C26" r:id="rId48" xr:uid="{E24EEB12-D707-45C0-BFBC-38C5908CF6DC}"/>
    <hyperlink ref="C29" r:id="rId49" xr:uid="{873ED377-E31D-4007-A2B3-573C28C73035}"/>
    <hyperlink ref="C30" r:id="rId50" xr:uid="{395CBBC1-7A5B-468B-8EED-F8320B22A45A}"/>
    <hyperlink ref="C27" r:id="rId51" xr:uid="{B8888B62-D954-40E6-BA5D-1D710D3CAB1E}"/>
    <hyperlink ref="C28" r:id="rId52" xr:uid="{6DF6D933-37C4-4B19-8895-502DDA648009}"/>
    <hyperlink ref="C15" r:id="rId53" xr:uid="{C33A49D3-5B8D-49B1-AC1D-498C68578AFF}"/>
    <hyperlink ref="C19" r:id="rId54" xr:uid="{E13875F6-3BC2-4CBB-BFA6-D729B65707AE}"/>
    <hyperlink ref="C33" r:id="rId55" display="https://www.prodvx.com/products/5010740-appc-10sfa" xr:uid="{6747A93D-CE53-410A-BBC8-7FC1C9BE61FA}"/>
    <hyperlink ref="C32" r:id="rId56" xr:uid="{5AF3DE09-DCE5-4ACD-B651-3936A4ED0471}"/>
  </hyperlinks>
  <pageMargins left="0.7" right="0.7" top="0.75" bottom="0.75" header="0.3" footer="0.3"/>
  <pageSetup orientation="portrait" r:id="rId57"/>
  <drawing r:id="rId5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ECCA-119A-4C83-9DDE-46BED25F84EF}">
  <sheetPr>
    <tabColor theme="9" tint="0.59999389629810485"/>
  </sheetPr>
  <dimension ref="A2:F48"/>
  <sheetViews>
    <sheetView zoomScale="90" zoomScaleNormal="90" workbookViewId="0">
      <selection activeCell="H12" sqref="H12"/>
    </sheetView>
  </sheetViews>
  <sheetFormatPr defaultColWidth="9.140625" defaultRowHeight="15"/>
  <cols>
    <col min="1" max="1" width="19.140625" bestFit="1" customWidth="1"/>
    <col min="2" max="2" width="62.5703125" customWidth="1"/>
    <col min="3" max="4" width="15" bestFit="1" customWidth="1"/>
    <col min="5" max="5" width="6.42578125" style="100" bestFit="1" customWidth="1"/>
    <col min="6" max="16384" width="9.140625" style="100"/>
  </cols>
  <sheetData>
    <row r="2" spans="1:6" ht="69" customHeight="1">
      <c r="A2" s="555"/>
      <c r="B2" s="555"/>
      <c r="C2" s="555"/>
      <c r="D2" s="555"/>
      <c r="E2" s="555"/>
      <c r="F2" s="555"/>
    </row>
    <row r="3" spans="1:6" ht="39" customHeight="1">
      <c r="A3" s="600" t="s">
        <v>1422</v>
      </c>
      <c r="B3" s="600"/>
      <c r="C3" s="600"/>
      <c r="D3" s="600"/>
      <c r="E3" s="600"/>
      <c r="F3" s="600"/>
    </row>
    <row r="4" spans="1:6" ht="24">
      <c r="A4" s="170" t="s">
        <v>18</v>
      </c>
      <c r="B4" s="249"/>
      <c r="C4" s="249"/>
      <c r="D4" s="249"/>
      <c r="E4" s="249"/>
      <c r="F4" s="249"/>
    </row>
    <row r="5" spans="1:6" ht="24">
      <c r="A5" s="170" t="s">
        <v>314</v>
      </c>
      <c r="B5" s="249"/>
      <c r="C5" s="249"/>
      <c r="D5" s="249"/>
      <c r="E5" s="249"/>
      <c r="F5" s="249"/>
    </row>
    <row r="6" spans="1:6" ht="24">
      <c r="A6" s="600" t="s">
        <v>20</v>
      </c>
      <c r="B6" s="600"/>
      <c r="C6" s="600"/>
      <c r="D6" s="600"/>
      <c r="E6" s="600"/>
      <c r="F6" s="600"/>
    </row>
    <row r="7" spans="1:6" s="103" customFormat="1" ht="73.5" customHeight="1">
      <c r="A7" s="101" t="s">
        <v>1423</v>
      </c>
      <c r="B7" s="101" t="s">
        <v>22</v>
      </c>
      <c r="C7" s="101" t="s">
        <v>315</v>
      </c>
      <c r="D7" s="101" t="s">
        <v>1424</v>
      </c>
      <c r="E7" s="102" t="s">
        <v>163</v>
      </c>
    </row>
    <row r="8" spans="1:6" s="106" customFormat="1" ht="13.5">
      <c r="A8" s="104"/>
      <c r="B8" s="105"/>
      <c r="C8" s="105"/>
      <c r="D8" s="528"/>
      <c r="E8" s="529"/>
    </row>
    <row r="9" spans="1:6" s="106" customFormat="1" ht="21">
      <c r="A9" s="107" t="s">
        <v>1425</v>
      </c>
      <c r="B9" s="243"/>
      <c r="C9" s="243"/>
      <c r="D9" s="530"/>
      <c r="E9" s="529"/>
    </row>
    <row r="10" spans="1:6" s="106" customFormat="1">
      <c r="A10" s="104" t="s">
        <v>1426</v>
      </c>
      <c r="B10" s="247" t="s">
        <v>1427</v>
      </c>
      <c r="C10" s="244" t="s">
        <v>322</v>
      </c>
      <c r="D10" s="531">
        <v>46.376000000000005</v>
      </c>
      <c r="E10" s="529">
        <v>68</v>
      </c>
    </row>
    <row r="11" spans="1:6" s="106" customFormat="1" ht="26.25">
      <c r="A11" s="104" t="s">
        <v>1428</v>
      </c>
      <c r="B11" s="247" t="s">
        <v>1429</v>
      </c>
      <c r="C11" s="244" t="s">
        <v>322</v>
      </c>
      <c r="D11" s="531">
        <v>91.388000000000005</v>
      </c>
      <c r="E11" s="529">
        <v>134</v>
      </c>
    </row>
    <row r="12" spans="1:6" s="106" customFormat="1" ht="13.5">
      <c r="A12" s="104" t="s">
        <v>1430</v>
      </c>
      <c r="B12" s="247" t="s">
        <v>1431</v>
      </c>
      <c r="C12" s="105"/>
      <c r="D12" s="531">
        <v>129.58000000000001</v>
      </c>
      <c r="E12" s="529">
        <v>190</v>
      </c>
    </row>
    <row r="13" spans="1:6" s="106" customFormat="1" ht="26.25">
      <c r="A13" s="104" t="s">
        <v>1432</v>
      </c>
      <c r="B13" s="247" t="s">
        <v>1433</v>
      </c>
      <c r="C13" s="105"/>
      <c r="D13" s="531">
        <v>259.16000000000003</v>
      </c>
      <c r="E13" s="529">
        <v>380</v>
      </c>
    </row>
    <row r="14" spans="1:6" s="106" customFormat="1" ht="13.5">
      <c r="A14" s="104" t="s">
        <v>1434</v>
      </c>
      <c r="B14" s="247" t="s">
        <v>1435</v>
      </c>
      <c r="C14" s="105"/>
      <c r="D14" s="531">
        <v>204.6</v>
      </c>
      <c r="E14" s="529">
        <v>300</v>
      </c>
    </row>
    <row r="15" spans="1:6" s="106" customFormat="1" ht="26.25">
      <c r="A15" s="104" t="s">
        <v>1436</v>
      </c>
      <c r="B15" s="247" t="s">
        <v>1437</v>
      </c>
      <c r="C15" s="105"/>
      <c r="D15" s="531">
        <v>409.2</v>
      </c>
      <c r="E15" s="529">
        <v>600</v>
      </c>
    </row>
    <row r="16" spans="1:6">
      <c r="D16" s="34"/>
      <c r="E16" s="532"/>
    </row>
    <row r="17" spans="1:5" s="106" customFormat="1" ht="21">
      <c r="A17" s="107" t="s">
        <v>1438</v>
      </c>
      <c r="B17" s="104"/>
      <c r="C17" s="104"/>
      <c r="D17" s="531"/>
      <c r="E17" s="529"/>
    </row>
    <row r="18" spans="1:5" s="106" customFormat="1">
      <c r="A18" s="104" t="s">
        <v>1439</v>
      </c>
      <c r="B18" s="105" t="s">
        <v>1440</v>
      </c>
      <c r="C18" s="244" t="s">
        <v>322</v>
      </c>
      <c r="D18" s="531">
        <v>661.66399999999999</v>
      </c>
      <c r="E18" s="529">
        <v>1334</v>
      </c>
    </row>
    <row r="19" spans="1:5" s="106" customFormat="1">
      <c r="A19" s="104" t="s">
        <v>1441</v>
      </c>
      <c r="B19" s="105" t="s">
        <v>1442</v>
      </c>
      <c r="C19" s="244" t="s">
        <v>322</v>
      </c>
      <c r="D19" s="531">
        <v>20.832000000000001</v>
      </c>
      <c r="E19" s="529">
        <v>42</v>
      </c>
    </row>
    <row r="20" spans="1:5" s="106" customFormat="1">
      <c r="A20" s="104" t="s">
        <v>1443</v>
      </c>
      <c r="B20" s="105" t="s">
        <v>1444</v>
      </c>
      <c r="C20" s="244" t="s">
        <v>322</v>
      </c>
      <c r="D20" s="531">
        <v>41.664000000000001</v>
      </c>
      <c r="E20" s="529">
        <v>84</v>
      </c>
    </row>
    <row r="21" spans="1:5" s="106" customFormat="1">
      <c r="A21" s="104" t="s">
        <v>1445</v>
      </c>
      <c r="B21" s="108" t="s">
        <v>1446</v>
      </c>
      <c r="C21" s="244" t="s">
        <v>322</v>
      </c>
      <c r="D21" s="531">
        <v>41.664000000000001</v>
      </c>
      <c r="E21" s="529">
        <v>84</v>
      </c>
    </row>
    <row r="22" spans="1:5" s="106" customFormat="1">
      <c r="A22" s="104" t="s">
        <v>1447</v>
      </c>
      <c r="B22" s="105" t="s">
        <v>1448</v>
      </c>
      <c r="C22" s="244" t="s">
        <v>322</v>
      </c>
      <c r="D22" s="531">
        <v>62.496000000000009</v>
      </c>
      <c r="E22" s="529">
        <v>126</v>
      </c>
    </row>
    <row r="23" spans="1:5" s="106" customFormat="1">
      <c r="A23" s="104" t="s">
        <v>1449</v>
      </c>
      <c r="B23" s="108" t="s">
        <v>1450</v>
      </c>
      <c r="C23" s="248" t="s">
        <v>322</v>
      </c>
      <c r="D23" s="531">
        <v>186.49600000000001</v>
      </c>
      <c r="E23" s="529">
        <v>376</v>
      </c>
    </row>
    <row r="24" spans="1:5" s="106" customFormat="1">
      <c r="A24" s="104" t="s">
        <v>1451</v>
      </c>
      <c r="B24" s="105" t="s">
        <v>1452</v>
      </c>
      <c r="C24" s="244" t="s">
        <v>322</v>
      </c>
      <c r="D24" s="531">
        <v>165.66399999999999</v>
      </c>
      <c r="E24" s="529">
        <v>334</v>
      </c>
    </row>
    <row r="25" spans="1:5" s="106" customFormat="1">
      <c r="A25" s="104" t="s">
        <v>1453</v>
      </c>
      <c r="B25" s="105" t="s">
        <v>1454</v>
      </c>
      <c r="C25" s="244" t="s">
        <v>322</v>
      </c>
      <c r="D25" s="531">
        <v>24.8</v>
      </c>
      <c r="E25" s="529">
        <v>50</v>
      </c>
    </row>
    <row r="26" spans="1:5" s="106" customFormat="1" ht="13.5">
      <c r="A26" s="104"/>
      <c r="B26" s="105"/>
      <c r="C26" s="105"/>
      <c r="D26" s="531"/>
      <c r="E26" s="531"/>
    </row>
    <row r="27" spans="1:5" s="106" customFormat="1" ht="21">
      <c r="A27" s="107" t="s">
        <v>1455</v>
      </c>
      <c r="B27" s="105"/>
      <c r="C27" s="105"/>
      <c r="D27" s="531"/>
      <c r="E27" s="531"/>
    </row>
    <row r="28" spans="1:5" s="106" customFormat="1">
      <c r="A28" s="104" t="s">
        <v>1456</v>
      </c>
      <c r="B28" s="105" t="s">
        <v>1457</v>
      </c>
      <c r="C28" s="244" t="s">
        <v>322</v>
      </c>
      <c r="D28" s="531">
        <v>537.66399999999999</v>
      </c>
      <c r="E28" s="529">
        <v>1084</v>
      </c>
    </row>
    <row r="29" spans="1:5" s="106" customFormat="1">
      <c r="A29" s="104" t="s">
        <v>1458</v>
      </c>
      <c r="B29" s="105" t="s">
        <v>1459</v>
      </c>
      <c r="C29" s="244" t="s">
        <v>322</v>
      </c>
      <c r="D29" s="531">
        <v>24.8</v>
      </c>
      <c r="E29" s="529">
        <v>50</v>
      </c>
    </row>
    <row r="30" spans="1:5" s="106" customFormat="1">
      <c r="A30" s="104" t="s">
        <v>1460</v>
      </c>
      <c r="B30" s="105" t="s">
        <v>1461</v>
      </c>
      <c r="C30" s="244" t="s">
        <v>322</v>
      </c>
      <c r="D30" s="531">
        <v>20.832000000000001</v>
      </c>
      <c r="E30" s="529">
        <v>42</v>
      </c>
    </row>
    <row r="31" spans="1:5" s="106" customFormat="1">
      <c r="A31" s="104" t="s">
        <v>1462</v>
      </c>
      <c r="B31" s="105" t="s">
        <v>1463</v>
      </c>
      <c r="C31" s="244" t="s">
        <v>322</v>
      </c>
      <c r="D31" s="531">
        <v>41.664000000000001</v>
      </c>
      <c r="E31" s="529">
        <v>84</v>
      </c>
    </row>
    <row r="32" spans="1:5" s="106" customFormat="1">
      <c r="A32" s="104" t="s">
        <v>1464</v>
      </c>
      <c r="B32" s="105" t="s">
        <v>1465</v>
      </c>
      <c r="C32" s="244" t="s">
        <v>322</v>
      </c>
      <c r="D32" s="531">
        <v>62.496000000000009</v>
      </c>
      <c r="E32" s="529">
        <v>126</v>
      </c>
    </row>
    <row r="33" spans="1:5" s="106" customFormat="1">
      <c r="A33" s="104" t="s">
        <v>1466</v>
      </c>
      <c r="B33" s="105" t="s">
        <v>1467</v>
      </c>
      <c r="C33" s="244" t="s">
        <v>322</v>
      </c>
      <c r="D33" s="531">
        <v>186.49600000000001</v>
      </c>
      <c r="E33" s="529">
        <v>376</v>
      </c>
    </row>
    <row r="34" spans="1:5" s="106" customFormat="1">
      <c r="A34" s="104" t="s">
        <v>1468</v>
      </c>
      <c r="B34" s="105" t="s">
        <v>1469</v>
      </c>
      <c r="C34" s="244" t="s">
        <v>322</v>
      </c>
      <c r="D34" s="531">
        <v>165.66399999999999</v>
      </c>
      <c r="E34" s="529">
        <v>334</v>
      </c>
    </row>
    <row r="35" spans="1:5">
      <c r="D35" s="531"/>
      <c r="E35" s="532"/>
    </row>
    <row r="36" spans="1:5" s="109" customFormat="1" ht="21">
      <c r="A36" s="107" t="s">
        <v>1470</v>
      </c>
      <c r="B36" s="105"/>
      <c r="C36" s="105"/>
      <c r="D36" s="531"/>
      <c r="E36" s="531"/>
    </row>
    <row r="37" spans="1:5" s="109" customFormat="1">
      <c r="A37" s="104" t="s">
        <v>1471</v>
      </c>
      <c r="B37" s="105" t="s">
        <v>1472</v>
      </c>
      <c r="C37" s="244" t="s">
        <v>322</v>
      </c>
      <c r="D37" s="531">
        <v>165.66399999999999</v>
      </c>
      <c r="E37" s="529">
        <v>334</v>
      </c>
    </row>
    <row r="38" spans="1:5" s="109" customFormat="1">
      <c r="A38" s="104" t="s">
        <v>1473</v>
      </c>
      <c r="B38" s="105" t="s">
        <v>1474</v>
      </c>
      <c r="C38" s="244" t="s">
        <v>322</v>
      </c>
      <c r="D38" s="531">
        <v>992</v>
      </c>
      <c r="E38" s="529">
        <v>2000</v>
      </c>
    </row>
    <row r="39" spans="1:5" s="109" customFormat="1">
      <c r="A39" s="245" t="s">
        <v>1475</v>
      </c>
      <c r="B39" s="246" t="s">
        <v>1476</v>
      </c>
      <c r="C39" s="244" t="s">
        <v>322</v>
      </c>
      <c r="D39" s="531">
        <v>20.832000000000001</v>
      </c>
      <c r="E39" s="533">
        <v>42</v>
      </c>
    </row>
    <row r="40" spans="1:5" s="109" customFormat="1" ht="13.5">
      <c r="A40" s="104"/>
      <c r="B40" s="105"/>
      <c r="C40" s="105"/>
      <c r="D40" s="531"/>
      <c r="E40" s="531"/>
    </row>
    <row r="41" spans="1:5" s="109" customFormat="1" ht="21">
      <c r="A41" s="107" t="s">
        <v>1477</v>
      </c>
      <c r="B41" s="105"/>
      <c r="C41" s="105"/>
      <c r="D41" s="531"/>
      <c r="E41" s="531"/>
    </row>
    <row r="42" spans="1:5" s="109" customFormat="1">
      <c r="A42" s="104" t="s">
        <v>1478</v>
      </c>
      <c r="B42" s="105" t="s">
        <v>1479</v>
      </c>
      <c r="C42" s="244" t="s">
        <v>322</v>
      </c>
      <c r="D42" s="531">
        <v>1250.3999999999999</v>
      </c>
      <c r="E42" s="529">
        <v>2084</v>
      </c>
    </row>
    <row r="43" spans="1:5" s="109" customFormat="1" ht="13.5">
      <c r="A43" s="104"/>
      <c r="B43" s="105"/>
      <c r="C43" s="105"/>
      <c r="D43" s="531"/>
      <c r="E43" s="531" t="s">
        <v>1423</v>
      </c>
    </row>
    <row r="44" spans="1:5">
      <c r="A44" s="100"/>
      <c r="B44" s="100"/>
      <c r="C44" s="100"/>
      <c r="D44" s="532"/>
      <c r="E44" s="532"/>
    </row>
    <row r="45" spans="1:5">
      <c r="A45" s="419" t="s">
        <v>1480</v>
      </c>
      <c r="B45" s="100"/>
      <c r="C45" s="100"/>
      <c r="D45" s="100"/>
    </row>
    <row r="46" spans="1:5">
      <c r="A46" s="419" t="s">
        <v>1481</v>
      </c>
      <c r="B46" s="100"/>
      <c r="C46" s="100"/>
      <c r="D46" s="100"/>
    </row>
    <row r="47" spans="1:5">
      <c r="A47" s="419" t="s">
        <v>1482</v>
      </c>
      <c r="B47" s="100"/>
      <c r="C47" s="100" t="s">
        <v>1423</v>
      </c>
      <c r="D47" s="100"/>
    </row>
    <row r="48" spans="1:5">
      <c r="A48" s="419" t="s">
        <v>1483</v>
      </c>
      <c r="B48" s="100"/>
      <c r="C48" s="100"/>
      <c r="D48" s="100"/>
    </row>
  </sheetData>
  <mergeCells count="3">
    <mergeCell ref="A2:F2"/>
    <mergeCell ref="A3:F3"/>
    <mergeCell ref="A6:F6"/>
  </mergeCells>
  <hyperlinks>
    <hyperlink ref="C11" r:id="rId1" xr:uid="{F40B33EC-573F-4A02-9E7D-97CFADB1144A}"/>
    <hyperlink ref="C10" r:id="rId2" display="https://products.biamp.com/product-details/-/o/ecom-item/900.2265.900" xr:uid="{053E2BE0-3B5F-410B-8E03-84E1CD117D96}"/>
    <hyperlink ref="C18" r:id="rId3" xr:uid="{31CD9BC0-E35A-4AB7-8EFF-50A810BDF690}"/>
    <hyperlink ref="C19" r:id="rId4" xr:uid="{C62E77C3-AEEB-4FC6-91BA-23EC5C1AA47A}"/>
    <hyperlink ref="C20" r:id="rId5" xr:uid="{6C4DF870-1F9C-4081-A04A-E9B4079FED02}"/>
    <hyperlink ref="C21" r:id="rId6" xr:uid="{F45291EC-6701-4CFB-ADF0-79A1F204BA9A}"/>
    <hyperlink ref="C22" r:id="rId7" xr:uid="{3DBEAC32-E53E-461F-B45F-6DC6BB53102F}"/>
    <hyperlink ref="C23" r:id="rId8" xr:uid="{B72AF8F0-6618-45E8-AE17-2628F0011632}"/>
    <hyperlink ref="C24" r:id="rId9" xr:uid="{8E9216A3-5704-4907-8996-9E13A4A69E9C}"/>
    <hyperlink ref="C25" r:id="rId10" xr:uid="{5EABD72E-1EA7-4D02-99DE-B740C81A33BA}"/>
    <hyperlink ref="C28" r:id="rId11" xr:uid="{5128F38E-6685-45FC-BFC5-425F8A03697E}"/>
    <hyperlink ref="C29" r:id="rId12" xr:uid="{8F2B39F9-16AE-4C7F-B5C3-6019DF62B216}"/>
    <hyperlink ref="C30" r:id="rId13" xr:uid="{EBE4A8B6-CBC1-4F59-83F7-3B4C459C7947}"/>
    <hyperlink ref="C31" r:id="rId14" xr:uid="{B9F8755E-918B-42D9-A73B-725DAC0A322F}"/>
    <hyperlink ref="C32" r:id="rId15" xr:uid="{BB949EA6-8527-4E75-8F96-3F7651FFF8B6}"/>
    <hyperlink ref="C33" r:id="rId16" xr:uid="{C494BD90-643C-40D6-B3E6-33CB6723E5B3}"/>
    <hyperlink ref="C34" r:id="rId17" xr:uid="{BCC6960C-684E-4641-A55F-1A0ABAC194C9}"/>
    <hyperlink ref="C37" r:id="rId18" xr:uid="{1806C86C-0D09-46BF-81E0-93A4E1120FD2}"/>
    <hyperlink ref="C38" r:id="rId19" xr:uid="{33FD6089-F5A1-4D6D-B12E-511970D144BA}"/>
    <hyperlink ref="C39" r:id="rId20" xr:uid="{EF5EEDFA-ABEA-4FB3-BAC5-9791DA53C273}"/>
    <hyperlink ref="C42" r:id="rId21" xr:uid="{168F8AFE-54E7-4088-ABC1-E5F9C9C05289}"/>
  </hyperlinks>
  <pageMargins left="0.7" right="0.7" top="0.75" bottom="0.75" header="0.3" footer="0.3"/>
  <pageSetup paperSize="9" orientation="portrait" horizontalDpi="4294967293" verticalDpi="4294967293" r:id="rId22"/>
  <drawing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FB9E-3AC0-4689-8B44-68E47E448469}">
  <sheetPr>
    <tabColor theme="7"/>
  </sheetPr>
  <dimension ref="A1:J49"/>
  <sheetViews>
    <sheetView zoomScale="85" zoomScaleNormal="85" workbookViewId="0">
      <selection activeCell="B14" sqref="B14"/>
    </sheetView>
  </sheetViews>
  <sheetFormatPr defaultRowHeight="15"/>
  <cols>
    <col min="1" max="1" width="66.140625" customWidth="1"/>
    <col min="2" max="2" width="81" customWidth="1"/>
    <col min="3" max="3" width="80.5703125" customWidth="1"/>
    <col min="4" max="4" width="24.140625" customWidth="1"/>
    <col min="5" max="5" width="11.5703125" bestFit="1" customWidth="1"/>
    <col min="6" max="7" width="6.5703125" bestFit="1" customWidth="1"/>
    <col min="8" max="8" width="11.5703125" bestFit="1" customWidth="1"/>
    <col min="9" max="9" width="10.5703125" style="20" bestFit="1" customWidth="1"/>
    <col min="10" max="10" width="17.5703125" style="20" customWidth="1"/>
  </cols>
  <sheetData>
    <row r="1" spans="1:10">
      <c r="A1" s="604"/>
      <c r="B1" s="604"/>
      <c r="C1" s="604"/>
      <c r="D1" s="604"/>
      <c r="E1" s="604"/>
      <c r="F1" s="604"/>
      <c r="G1" s="604"/>
      <c r="H1" s="604"/>
      <c r="I1" s="604"/>
      <c r="J1" s="604"/>
    </row>
    <row r="2" spans="1:10">
      <c r="A2" s="604"/>
      <c r="B2" s="604"/>
      <c r="C2" s="604"/>
      <c r="D2" s="604"/>
      <c r="E2" s="604"/>
      <c r="F2" s="604"/>
      <c r="G2" s="604"/>
      <c r="H2" s="604"/>
      <c r="I2" s="604"/>
      <c r="J2" s="604"/>
    </row>
    <row r="3" spans="1:10">
      <c r="A3" s="604"/>
      <c r="B3" s="604"/>
      <c r="C3" s="604"/>
      <c r="D3" s="604"/>
      <c r="E3" s="604"/>
      <c r="F3" s="604"/>
      <c r="G3" s="604"/>
      <c r="H3" s="604"/>
      <c r="I3" s="604"/>
      <c r="J3" s="604"/>
    </row>
    <row r="4" spans="1:10">
      <c r="A4" s="604"/>
      <c r="B4" s="604"/>
      <c r="C4" s="604"/>
      <c r="D4" s="604"/>
      <c r="E4" s="604"/>
      <c r="F4" s="604"/>
      <c r="G4" s="604"/>
      <c r="H4" s="604"/>
      <c r="I4" s="604"/>
      <c r="J4" s="604"/>
    </row>
    <row r="5" spans="1:10" ht="30" customHeight="1">
      <c r="A5" s="604"/>
      <c r="B5" s="604"/>
      <c r="C5" s="604"/>
      <c r="D5" s="604"/>
      <c r="E5" s="604"/>
      <c r="F5" s="604"/>
      <c r="G5" s="604"/>
      <c r="H5" s="604"/>
      <c r="I5" s="604"/>
      <c r="J5" s="604"/>
    </row>
    <row r="6" spans="1:10" ht="24">
      <c r="A6" s="557" t="s">
        <v>1484</v>
      </c>
      <c r="B6" s="557"/>
      <c r="C6" s="557"/>
      <c r="D6" s="557"/>
      <c r="E6" s="557"/>
      <c r="F6" s="557"/>
      <c r="G6" s="557"/>
      <c r="H6" s="557"/>
      <c r="I6" s="557"/>
      <c r="J6" s="557"/>
    </row>
    <row r="7" spans="1:10" ht="24">
      <c r="A7" s="170" t="s">
        <v>18</v>
      </c>
      <c r="B7" s="170"/>
      <c r="C7" s="170"/>
      <c r="D7" s="170"/>
      <c r="E7" s="170"/>
      <c r="F7" s="170"/>
      <c r="G7" s="170"/>
      <c r="H7" s="170"/>
      <c r="I7" s="170"/>
      <c r="J7" s="170"/>
    </row>
    <row r="8" spans="1:10" ht="24">
      <c r="A8" s="170" t="s">
        <v>314</v>
      </c>
      <c r="B8" s="170"/>
      <c r="C8" s="170"/>
      <c r="D8" s="170"/>
      <c r="E8" s="170"/>
      <c r="F8" s="170"/>
      <c r="G8" s="170"/>
      <c r="H8" s="170"/>
      <c r="I8" s="170"/>
      <c r="J8" s="170"/>
    </row>
    <row r="9" spans="1:10" ht="24">
      <c r="A9" s="170" t="s">
        <v>20</v>
      </c>
      <c r="B9" s="170"/>
      <c r="C9" s="170"/>
      <c r="D9" s="170"/>
      <c r="E9" s="170"/>
      <c r="F9" s="170"/>
      <c r="G9" s="170"/>
      <c r="H9" s="170"/>
      <c r="I9" s="170"/>
      <c r="J9" s="170"/>
    </row>
    <row r="10" spans="1:10" ht="24">
      <c r="A10" s="557" t="s">
        <v>1485</v>
      </c>
      <c r="B10" s="557"/>
      <c r="C10" s="557"/>
      <c r="D10" s="557"/>
      <c r="E10" s="557"/>
      <c r="F10" s="557"/>
      <c r="G10" s="557"/>
      <c r="H10" s="557"/>
      <c r="I10" s="557"/>
      <c r="J10" s="557"/>
    </row>
    <row r="11" spans="1:10" ht="19.5">
      <c r="A11" s="603" t="s">
        <v>1486</v>
      </c>
      <c r="B11" s="603"/>
      <c r="C11" s="603"/>
      <c r="D11" s="603"/>
      <c r="E11" s="603"/>
      <c r="F11" s="603"/>
      <c r="G11" s="603"/>
      <c r="H11" s="603"/>
      <c r="I11" s="603"/>
      <c r="J11" s="603"/>
    </row>
    <row r="12" spans="1:10" ht="95.25">
      <c r="A12" s="82" t="s">
        <v>21</v>
      </c>
      <c r="B12" s="82" t="s">
        <v>1310</v>
      </c>
      <c r="C12" s="82" t="s">
        <v>22</v>
      </c>
      <c r="D12" s="82" t="s">
        <v>1487</v>
      </c>
      <c r="E12" s="94" t="s">
        <v>315</v>
      </c>
      <c r="F12" s="95" t="s">
        <v>491</v>
      </c>
      <c r="G12" s="95" t="s">
        <v>1488</v>
      </c>
      <c r="H12" s="95" t="s">
        <v>1489</v>
      </c>
      <c r="I12" s="83" t="s">
        <v>1490</v>
      </c>
      <c r="J12" s="83" t="s">
        <v>1491</v>
      </c>
    </row>
    <row r="13" spans="1:10" ht="23.25">
      <c r="A13" s="176" t="s">
        <v>1492</v>
      </c>
      <c r="B13" s="177"/>
      <c r="C13" s="177"/>
      <c r="D13" s="177"/>
      <c r="E13" s="177"/>
      <c r="F13" s="177"/>
      <c r="G13" s="177"/>
      <c r="H13" s="177"/>
      <c r="I13" s="177"/>
      <c r="J13" s="177"/>
    </row>
    <row r="14" spans="1:10" ht="60">
      <c r="A14" s="27" t="s">
        <v>1493</v>
      </c>
      <c r="B14" s="27" t="s">
        <v>1494</v>
      </c>
      <c r="C14" s="9" t="s">
        <v>1495</v>
      </c>
      <c r="D14" s="27" t="s">
        <v>1496</v>
      </c>
      <c r="E14" s="25" t="s">
        <v>322</v>
      </c>
      <c r="F14" s="25" t="s">
        <v>322</v>
      </c>
      <c r="G14" s="25" t="s">
        <v>322</v>
      </c>
      <c r="H14" s="25" t="s">
        <v>322</v>
      </c>
      <c r="I14" s="79">
        <v>920</v>
      </c>
      <c r="J14" s="91">
        <v>558</v>
      </c>
    </row>
    <row r="15" spans="1:10" ht="60">
      <c r="A15" s="27" t="s">
        <v>1497</v>
      </c>
      <c r="B15" s="27" t="s">
        <v>1498</v>
      </c>
      <c r="C15" s="9" t="s">
        <v>1499</v>
      </c>
      <c r="D15" s="27" t="s">
        <v>1496</v>
      </c>
      <c r="E15" s="25" t="s">
        <v>322</v>
      </c>
      <c r="F15" s="25" t="s">
        <v>322</v>
      </c>
      <c r="G15" s="25" t="s">
        <v>322</v>
      </c>
      <c r="H15" s="25" t="s">
        <v>322</v>
      </c>
      <c r="I15" s="91">
        <v>1009</v>
      </c>
      <c r="J15" s="91">
        <v>614</v>
      </c>
    </row>
    <row r="16" spans="1:10" ht="60">
      <c r="A16" s="27" t="s">
        <v>1500</v>
      </c>
      <c r="B16" s="27" t="s">
        <v>1501</v>
      </c>
      <c r="C16" s="9" t="s">
        <v>1502</v>
      </c>
      <c r="D16" s="27" t="s">
        <v>1496</v>
      </c>
      <c r="E16" s="25" t="s">
        <v>322</v>
      </c>
      <c r="F16" s="25" t="s">
        <v>322</v>
      </c>
      <c r="G16" s="25" t="s">
        <v>322</v>
      </c>
      <c r="H16" s="25" t="s">
        <v>322</v>
      </c>
      <c r="I16" s="91">
        <v>1100</v>
      </c>
      <c r="J16" s="91">
        <v>670</v>
      </c>
    </row>
    <row r="17" spans="1:10" ht="45">
      <c r="A17" s="27" t="s">
        <v>1503</v>
      </c>
      <c r="B17" s="27" t="s">
        <v>1504</v>
      </c>
      <c r="C17" s="9" t="s">
        <v>1505</v>
      </c>
      <c r="D17" s="27" t="s">
        <v>1506</v>
      </c>
      <c r="E17" s="25" t="s">
        <v>322</v>
      </c>
      <c r="F17" s="25" t="s">
        <v>322</v>
      </c>
      <c r="G17" s="25" t="s">
        <v>322</v>
      </c>
      <c r="H17" s="25" t="s">
        <v>322</v>
      </c>
      <c r="I17" s="91">
        <v>1375</v>
      </c>
      <c r="J17" s="91">
        <v>872</v>
      </c>
    </row>
    <row r="18" spans="1:10" ht="23.25">
      <c r="A18" s="84" t="s">
        <v>1507</v>
      </c>
      <c r="B18" s="175"/>
      <c r="C18" s="175"/>
      <c r="D18" s="175"/>
      <c r="E18" s="175"/>
      <c r="F18" s="175"/>
      <c r="G18" s="175"/>
      <c r="H18" s="175"/>
      <c r="I18" s="175"/>
      <c r="J18" s="175"/>
    </row>
    <row r="19" spans="1:10" ht="60">
      <c r="A19" s="27" t="s">
        <v>391</v>
      </c>
      <c r="B19" s="27" t="s">
        <v>1508</v>
      </c>
      <c r="C19" s="9" t="s">
        <v>1509</v>
      </c>
      <c r="D19" s="27" t="s">
        <v>1496</v>
      </c>
      <c r="E19" s="25" t="s">
        <v>322</v>
      </c>
      <c r="F19" s="25" t="s">
        <v>322</v>
      </c>
      <c r="G19" s="25" t="s">
        <v>322</v>
      </c>
      <c r="H19" s="25" t="s">
        <v>322</v>
      </c>
      <c r="I19" s="91">
        <v>1650</v>
      </c>
      <c r="J19" s="91">
        <v>1005</v>
      </c>
    </row>
    <row r="20" spans="1:10" ht="60">
      <c r="A20" s="27" t="s">
        <v>393</v>
      </c>
      <c r="B20" s="27" t="s">
        <v>1510</v>
      </c>
      <c r="C20" s="9" t="s">
        <v>1511</v>
      </c>
      <c r="D20" s="27" t="s">
        <v>1496</v>
      </c>
      <c r="E20" s="25" t="s">
        <v>322</v>
      </c>
      <c r="F20" s="25" t="s">
        <v>322</v>
      </c>
      <c r="G20" s="25" t="s">
        <v>322</v>
      </c>
      <c r="H20" s="25" t="s">
        <v>322</v>
      </c>
      <c r="I20" s="91">
        <v>1833</v>
      </c>
      <c r="J20" s="91">
        <v>1116</v>
      </c>
    </row>
    <row r="21" spans="1:10" ht="60">
      <c r="A21" s="27" t="s">
        <v>395</v>
      </c>
      <c r="B21" s="27" t="s">
        <v>1512</v>
      </c>
      <c r="C21" s="9" t="s">
        <v>1513</v>
      </c>
      <c r="D21" s="27" t="s">
        <v>1496</v>
      </c>
      <c r="E21" s="25" t="s">
        <v>322</v>
      </c>
      <c r="F21" s="25" t="s">
        <v>322</v>
      </c>
      <c r="G21" s="25" t="s">
        <v>322</v>
      </c>
      <c r="H21" s="25" t="s">
        <v>322</v>
      </c>
      <c r="I21" s="91">
        <v>2016</v>
      </c>
      <c r="J21" s="91">
        <v>1228</v>
      </c>
    </row>
    <row r="22" spans="1:10" ht="120">
      <c r="A22" s="27" t="s">
        <v>1514</v>
      </c>
      <c r="B22" s="27" t="s">
        <v>1515</v>
      </c>
      <c r="C22" s="9" t="s">
        <v>1516</v>
      </c>
      <c r="D22" s="27" t="s">
        <v>1496</v>
      </c>
      <c r="E22" s="25" t="s">
        <v>322</v>
      </c>
      <c r="F22" s="25" t="s">
        <v>322</v>
      </c>
      <c r="G22" s="25" t="s">
        <v>322</v>
      </c>
      <c r="H22" s="25" t="s">
        <v>322</v>
      </c>
      <c r="I22" s="91">
        <v>640</v>
      </c>
      <c r="J22" s="91">
        <v>391</v>
      </c>
    </row>
    <row r="23" spans="1:10" ht="30">
      <c r="A23" s="27" t="s">
        <v>1517</v>
      </c>
      <c r="B23" s="27" t="s">
        <v>1518</v>
      </c>
      <c r="C23" s="9" t="s">
        <v>1519</v>
      </c>
      <c r="D23" s="27" t="s">
        <v>1496</v>
      </c>
      <c r="E23" s="25" t="s">
        <v>322</v>
      </c>
      <c r="F23" s="25" t="s">
        <v>322</v>
      </c>
      <c r="G23" s="25" t="s">
        <v>322</v>
      </c>
      <c r="H23" s="25"/>
      <c r="I23" s="91">
        <v>302</v>
      </c>
      <c r="J23" s="91">
        <v>185</v>
      </c>
    </row>
    <row r="24" spans="1:10" ht="23.25">
      <c r="A24" s="178" t="s">
        <v>1520</v>
      </c>
      <c r="B24" s="179"/>
      <c r="C24" s="179"/>
      <c r="D24" s="179"/>
      <c r="E24" s="179"/>
      <c r="F24" s="179"/>
      <c r="G24" s="179"/>
      <c r="H24" s="179"/>
      <c r="I24" s="179"/>
      <c r="J24" s="179"/>
    </row>
    <row r="25" spans="1:10" ht="75">
      <c r="A25" s="27" t="s">
        <v>1521</v>
      </c>
      <c r="B25" s="27" t="s">
        <v>1522</v>
      </c>
      <c r="C25" s="9" t="s">
        <v>1523</v>
      </c>
      <c r="D25" s="27" t="s">
        <v>1496</v>
      </c>
      <c r="E25" s="25" t="s">
        <v>322</v>
      </c>
      <c r="F25" s="25" t="s">
        <v>322</v>
      </c>
      <c r="G25" s="25" t="s">
        <v>322</v>
      </c>
      <c r="H25" s="25" t="s">
        <v>322</v>
      </c>
      <c r="I25" s="91">
        <v>2200</v>
      </c>
      <c r="J25" s="91">
        <v>1061</v>
      </c>
    </row>
    <row r="26" spans="1:10" ht="75">
      <c r="A26" s="27" t="s">
        <v>1524</v>
      </c>
      <c r="B26" s="27" t="s">
        <v>1525</v>
      </c>
      <c r="C26" s="9" t="s">
        <v>1526</v>
      </c>
      <c r="D26" s="27" t="s">
        <v>1496</v>
      </c>
      <c r="E26" s="25" t="s">
        <v>322</v>
      </c>
      <c r="F26" s="25" t="s">
        <v>322</v>
      </c>
      <c r="G26" s="25" t="s">
        <v>322</v>
      </c>
      <c r="H26" s="25" t="s">
        <v>322</v>
      </c>
      <c r="I26" s="91">
        <v>2400</v>
      </c>
      <c r="J26" s="91">
        <v>1172</v>
      </c>
    </row>
    <row r="27" spans="1:10" ht="75">
      <c r="A27" s="27" t="s">
        <v>1527</v>
      </c>
      <c r="B27" s="27" t="s">
        <v>1528</v>
      </c>
      <c r="C27" s="9" t="s">
        <v>1529</v>
      </c>
      <c r="D27" s="27" t="s">
        <v>1496</v>
      </c>
      <c r="E27" s="25" t="s">
        <v>322</v>
      </c>
      <c r="F27" s="25" t="s">
        <v>322</v>
      </c>
      <c r="G27" s="25" t="s">
        <v>322</v>
      </c>
      <c r="H27" s="25" t="s">
        <v>322</v>
      </c>
      <c r="I27" s="91">
        <v>2600</v>
      </c>
      <c r="J27" s="91">
        <v>1284</v>
      </c>
    </row>
    <row r="28" spans="1:10" ht="23.25">
      <c r="A28" s="601" t="s">
        <v>1530</v>
      </c>
      <c r="B28" s="602"/>
      <c r="C28" s="602"/>
      <c r="D28" s="602"/>
      <c r="E28" s="602"/>
      <c r="F28" s="602"/>
      <c r="G28" s="602"/>
      <c r="H28" s="602"/>
      <c r="I28" s="602"/>
      <c r="J28" s="602"/>
    </row>
    <row r="29" spans="1:10" ht="30">
      <c r="A29" s="27" t="s">
        <v>1531</v>
      </c>
      <c r="B29" s="27" t="s">
        <v>1532</v>
      </c>
      <c r="C29" s="9" t="s">
        <v>1533</v>
      </c>
      <c r="D29" s="27" t="s">
        <v>1534</v>
      </c>
      <c r="E29" s="25" t="s">
        <v>322</v>
      </c>
      <c r="F29" s="25" t="s">
        <v>322</v>
      </c>
      <c r="G29" s="25" t="s">
        <v>322</v>
      </c>
      <c r="H29" s="25"/>
      <c r="I29" s="91">
        <v>275</v>
      </c>
      <c r="J29" s="91">
        <v>168</v>
      </c>
    </row>
    <row r="30" spans="1:10" ht="30">
      <c r="A30" s="27" t="s">
        <v>1535</v>
      </c>
      <c r="B30" s="27" t="s">
        <v>1536</v>
      </c>
      <c r="C30" s="9" t="s">
        <v>1537</v>
      </c>
      <c r="D30" s="27" t="s">
        <v>1534</v>
      </c>
      <c r="E30" s="25" t="s">
        <v>322</v>
      </c>
      <c r="F30" s="25" t="s">
        <v>322</v>
      </c>
      <c r="G30" s="25" t="s">
        <v>322</v>
      </c>
      <c r="H30" s="25" t="s">
        <v>322</v>
      </c>
      <c r="I30" s="91">
        <v>595</v>
      </c>
      <c r="J30" s="91">
        <v>363</v>
      </c>
    </row>
    <row r="31" spans="1:10" ht="30">
      <c r="A31" s="27" t="s">
        <v>1538</v>
      </c>
      <c r="B31" s="27" t="s">
        <v>1539</v>
      </c>
      <c r="C31" s="9" t="s">
        <v>1540</v>
      </c>
      <c r="D31" s="27" t="s">
        <v>1534</v>
      </c>
      <c r="E31" s="25" t="s">
        <v>322</v>
      </c>
      <c r="F31" s="25" t="s">
        <v>322</v>
      </c>
      <c r="G31" s="25" t="s">
        <v>322</v>
      </c>
      <c r="H31" s="25" t="s">
        <v>322</v>
      </c>
      <c r="I31" s="91">
        <v>825</v>
      </c>
      <c r="J31" s="91">
        <v>503</v>
      </c>
    </row>
    <row r="32" spans="1:10" ht="23.25">
      <c r="A32" s="601" t="s">
        <v>1541</v>
      </c>
      <c r="B32" s="602"/>
      <c r="C32" s="602"/>
      <c r="D32" s="602"/>
      <c r="E32" s="602"/>
      <c r="F32" s="602"/>
      <c r="G32" s="602"/>
      <c r="H32" s="602"/>
      <c r="I32" s="602"/>
      <c r="J32" s="602"/>
    </row>
    <row r="33" spans="1:10" ht="30">
      <c r="A33" s="27" t="s">
        <v>1542</v>
      </c>
      <c r="B33" s="27" t="s">
        <v>1543</v>
      </c>
      <c r="C33" s="9" t="s">
        <v>1544</v>
      </c>
      <c r="D33" s="27" t="s">
        <v>1545</v>
      </c>
      <c r="E33" s="25"/>
      <c r="F33" s="25"/>
      <c r="G33" s="25"/>
      <c r="H33" s="25"/>
      <c r="I33" s="91">
        <v>3650</v>
      </c>
      <c r="J33" s="91">
        <v>2056</v>
      </c>
    </row>
    <row r="34" spans="1:10" ht="30">
      <c r="A34" s="27" t="s">
        <v>1546</v>
      </c>
      <c r="B34" s="27" t="s">
        <v>1547</v>
      </c>
      <c r="C34" s="9" t="s">
        <v>1548</v>
      </c>
      <c r="D34" s="27" t="s">
        <v>1545</v>
      </c>
      <c r="E34" s="25"/>
      <c r="F34" s="25"/>
      <c r="G34" s="25"/>
      <c r="H34" s="25"/>
      <c r="I34" s="91">
        <v>6350</v>
      </c>
      <c r="J34" s="91">
        <v>3528</v>
      </c>
    </row>
    <row r="35" spans="1:10" ht="23.25">
      <c r="A35" s="605" t="s">
        <v>1549</v>
      </c>
      <c r="B35" s="606"/>
      <c r="C35" s="606"/>
      <c r="D35" s="606"/>
      <c r="E35" s="606"/>
      <c r="F35" s="606"/>
      <c r="G35" s="606"/>
      <c r="H35" s="606"/>
      <c r="I35" s="606"/>
      <c r="J35" s="606"/>
    </row>
    <row r="36" spans="1:10" ht="30">
      <c r="A36" s="35" t="s">
        <v>398</v>
      </c>
      <c r="B36" s="27" t="s">
        <v>1550</v>
      </c>
      <c r="C36" s="9" t="s">
        <v>1551</v>
      </c>
      <c r="D36" s="27" t="s">
        <v>1552</v>
      </c>
      <c r="E36" s="25" t="s">
        <v>322</v>
      </c>
      <c r="F36" s="25" t="s">
        <v>322</v>
      </c>
      <c r="G36" s="25"/>
      <c r="H36" s="25"/>
      <c r="I36" s="91">
        <v>83</v>
      </c>
      <c r="J36" s="91">
        <v>51</v>
      </c>
    </row>
    <row r="37" spans="1:10" ht="30">
      <c r="A37" s="35" t="s">
        <v>400</v>
      </c>
      <c r="B37" s="27" t="s">
        <v>1553</v>
      </c>
      <c r="C37" s="9" t="s">
        <v>1554</v>
      </c>
      <c r="D37" s="27" t="s">
        <v>1552</v>
      </c>
      <c r="E37" s="25" t="s">
        <v>322</v>
      </c>
      <c r="F37" s="25" t="s">
        <v>322</v>
      </c>
      <c r="G37" s="25"/>
      <c r="H37" s="25"/>
      <c r="I37" s="91">
        <v>110</v>
      </c>
      <c r="J37" s="91">
        <v>67</v>
      </c>
    </row>
    <row r="38" spans="1:10" ht="45">
      <c r="A38" s="35" t="s">
        <v>402</v>
      </c>
      <c r="B38" s="27" t="s">
        <v>1555</v>
      </c>
      <c r="C38" s="9" t="s">
        <v>1556</v>
      </c>
      <c r="D38" s="27" t="s">
        <v>1552</v>
      </c>
      <c r="E38" s="25" t="s">
        <v>322</v>
      </c>
      <c r="F38" s="25" t="s">
        <v>322</v>
      </c>
      <c r="G38" s="25"/>
      <c r="H38" s="25" t="s">
        <v>322</v>
      </c>
      <c r="I38" s="91">
        <v>101</v>
      </c>
      <c r="J38" s="91">
        <v>62</v>
      </c>
    </row>
    <row r="39" spans="1:10" ht="30">
      <c r="A39" s="35" t="s">
        <v>404</v>
      </c>
      <c r="B39" s="27" t="s">
        <v>1557</v>
      </c>
      <c r="C39" s="9" t="s">
        <v>1558</v>
      </c>
      <c r="D39" s="27" t="s">
        <v>1552</v>
      </c>
      <c r="E39" s="25" t="s">
        <v>322</v>
      </c>
      <c r="F39" s="25" t="s">
        <v>322</v>
      </c>
      <c r="G39" s="25"/>
      <c r="H39" s="25" t="s">
        <v>322</v>
      </c>
      <c r="I39" s="91">
        <v>55</v>
      </c>
      <c r="J39" s="91">
        <v>34</v>
      </c>
    </row>
    <row r="40" spans="1:10" ht="30">
      <c r="A40" s="35" t="s">
        <v>406</v>
      </c>
      <c r="B40" s="27" t="s">
        <v>1559</v>
      </c>
      <c r="C40" s="9" t="s">
        <v>1560</v>
      </c>
      <c r="D40" s="27" t="s">
        <v>1552</v>
      </c>
      <c r="E40" s="25" t="s">
        <v>322</v>
      </c>
      <c r="F40" s="25" t="s">
        <v>322</v>
      </c>
      <c r="G40" s="25"/>
      <c r="H40" s="25" t="s">
        <v>322</v>
      </c>
      <c r="I40" s="91">
        <v>55</v>
      </c>
      <c r="J40" s="91">
        <v>34</v>
      </c>
    </row>
    <row r="41" spans="1:10" ht="30">
      <c r="A41" s="35" t="s">
        <v>408</v>
      </c>
      <c r="B41" s="27" t="s">
        <v>1561</v>
      </c>
      <c r="C41" s="9" t="s">
        <v>1562</v>
      </c>
      <c r="D41" s="27" t="s">
        <v>1552</v>
      </c>
      <c r="E41" s="25" t="s">
        <v>322</v>
      </c>
      <c r="F41" s="25" t="s">
        <v>322</v>
      </c>
      <c r="G41" s="25"/>
      <c r="H41" s="25"/>
      <c r="I41" s="91">
        <v>101</v>
      </c>
      <c r="J41" s="91">
        <v>62</v>
      </c>
    </row>
    <row r="42" spans="1:10" ht="30">
      <c r="A42" s="35" t="s">
        <v>410</v>
      </c>
      <c r="B42" s="27" t="s">
        <v>1563</v>
      </c>
      <c r="C42" s="9" t="s">
        <v>1564</v>
      </c>
      <c r="D42" s="27" t="s">
        <v>1552</v>
      </c>
      <c r="E42" s="25" t="s">
        <v>322</v>
      </c>
      <c r="F42" s="25" t="s">
        <v>322</v>
      </c>
      <c r="G42" s="25"/>
      <c r="H42" s="25"/>
      <c r="I42" s="91">
        <v>129</v>
      </c>
      <c r="J42" s="91">
        <v>79</v>
      </c>
    </row>
    <row r="43" spans="1:10" ht="30">
      <c r="A43" s="35" t="s">
        <v>412</v>
      </c>
      <c r="B43" s="27" t="s">
        <v>1565</v>
      </c>
      <c r="C43" s="9" t="s">
        <v>1566</v>
      </c>
      <c r="D43" s="27" t="s">
        <v>1552</v>
      </c>
      <c r="E43" s="25" t="s">
        <v>322</v>
      </c>
      <c r="F43" s="25" t="s">
        <v>322</v>
      </c>
      <c r="G43" s="25"/>
      <c r="H43" s="25" t="s">
        <v>322</v>
      </c>
      <c r="I43" s="91">
        <v>129</v>
      </c>
      <c r="J43" s="91">
        <v>79</v>
      </c>
    </row>
    <row r="44" spans="1:10">
      <c r="A44" s="35" t="s">
        <v>1567</v>
      </c>
      <c r="B44" s="27" t="s">
        <v>1568</v>
      </c>
      <c r="C44" s="9" t="s">
        <v>1568</v>
      </c>
      <c r="D44" s="27"/>
      <c r="E44" s="25" t="s">
        <v>322</v>
      </c>
      <c r="F44" s="25"/>
      <c r="G44" s="25"/>
      <c r="H44" s="25"/>
      <c r="I44" s="91">
        <v>15</v>
      </c>
      <c r="J44" s="91">
        <v>9</v>
      </c>
    </row>
    <row r="45" spans="1:10">
      <c r="B45" s="20"/>
      <c r="C45" s="97"/>
      <c r="E45" s="20"/>
      <c r="F45" s="20"/>
      <c r="G45" s="20"/>
      <c r="H45" s="20"/>
      <c r="I45" s="98"/>
      <c r="J45" s="98"/>
    </row>
    <row r="46" spans="1:10" ht="23.25">
      <c r="A46" s="601" t="s">
        <v>780</v>
      </c>
      <c r="B46" s="602"/>
      <c r="C46" s="602"/>
      <c r="D46" s="602"/>
      <c r="E46" s="602"/>
      <c r="F46" s="602"/>
      <c r="G46" s="602"/>
      <c r="H46" s="602"/>
      <c r="I46" s="602"/>
      <c r="J46" s="602"/>
    </row>
    <row r="47" spans="1:10">
      <c r="A47" s="27" t="s">
        <v>1569</v>
      </c>
      <c r="B47" s="89" t="s">
        <v>1570</v>
      </c>
      <c r="C47" s="99" t="s">
        <v>1571</v>
      </c>
      <c r="D47" s="27"/>
      <c r="E47" s="25" t="s">
        <v>322</v>
      </c>
      <c r="F47" s="25"/>
      <c r="G47" s="25"/>
      <c r="H47" s="25"/>
      <c r="I47" s="91">
        <v>24</v>
      </c>
      <c r="J47" s="91">
        <v>14</v>
      </c>
    </row>
    <row r="48" spans="1:10">
      <c r="A48" s="27" t="s">
        <v>1572</v>
      </c>
      <c r="B48" s="89" t="s">
        <v>1573</v>
      </c>
      <c r="C48" s="99" t="s">
        <v>1574</v>
      </c>
      <c r="D48" s="27"/>
      <c r="E48" s="25" t="s">
        <v>322</v>
      </c>
      <c r="F48" s="25"/>
      <c r="G48" s="25"/>
      <c r="H48" s="25"/>
      <c r="I48" s="91">
        <v>24</v>
      </c>
      <c r="J48" s="91">
        <v>14</v>
      </c>
    </row>
    <row r="49" spans="1:10">
      <c r="A49" s="27" t="s">
        <v>1575</v>
      </c>
      <c r="B49" s="89" t="s">
        <v>1573</v>
      </c>
      <c r="C49" s="99" t="s">
        <v>1576</v>
      </c>
      <c r="D49" s="27"/>
      <c r="E49" s="25"/>
      <c r="F49" s="25"/>
      <c r="G49" s="25"/>
      <c r="H49" s="25"/>
      <c r="I49" s="91">
        <v>24</v>
      </c>
      <c r="J49" s="91">
        <v>14</v>
      </c>
    </row>
  </sheetData>
  <mergeCells count="8">
    <mergeCell ref="A46:J46"/>
    <mergeCell ref="A10:J10"/>
    <mergeCell ref="A11:J11"/>
    <mergeCell ref="A1:J5"/>
    <mergeCell ref="A6:J6"/>
    <mergeCell ref="A28:J28"/>
    <mergeCell ref="A32:J32"/>
    <mergeCell ref="A35:J35"/>
  </mergeCells>
  <hyperlinks>
    <hyperlink ref="A11" r:id="rId1" xr:uid="{F2D8A600-2E72-4B07-A6D1-B0418144828A}"/>
    <hyperlink ref="E19" r:id="rId2" xr:uid="{46157725-0353-44E7-BC16-DA22E13B7BE8}"/>
    <hyperlink ref="E20" r:id="rId3" xr:uid="{C5D4346B-0828-48EC-8E3B-50B0F35F285F}"/>
    <hyperlink ref="E21" r:id="rId4" xr:uid="{C6B9988A-13F9-4960-839C-2A7E3919FD9F}"/>
    <hyperlink ref="E22" r:id="rId5" xr:uid="{EB9062F6-7879-484D-AA0E-A8FF4329D438}"/>
    <hyperlink ref="E23" r:id="rId6" xr:uid="{E3283B5A-EA20-4244-8698-B597C2C40A56}"/>
    <hyperlink ref="E14" r:id="rId7" xr:uid="{0D413DDE-2FCA-403F-B525-FCCAD96823DE}"/>
    <hyperlink ref="F14" r:id="rId8" xr:uid="{2E3FD1EB-D6C8-4892-975C-D8AEF6C384BC}"/>
    <hyperlink ref="F15" r:id="rId9" xr:uid="{A930C306-3668-47F1-AA8D-F971A5C94D69}"/>
    <hyperlink ref="F16" r:id="rId10" xr:uid="{FF76DAB9-F30F-4D3C-A1A7-C65076903C47}"/>
    <hyperlink ref="E15" r:id="rId11" xr:uid="{A01D65C0-FA76-4313-8FFB-CD1035AD0886}"/>
    <hyperlink ref="E16" r:id="rId12" xr:uid="{2C132F44-6F17-49A6-B67E-2A85617EFB7F}"/>
    <hyperlink ref="E25" r:id="rId13" xr:uid="{98C9E203-6D62-4BE7-B842-2FC6E9AEDFA0}"/>
    <hyperlink ref="E26" r:id="rId14" xr:uid="{1A733766-F922-4003-AB39-B7B9B2CCED5F}"/>
    <hyperlink ref="E27" r:id="rId15" xr:uid="{48B5CCE0-A924-48FA-8911-B18F7435BDD7}"/>
    <hyperlink ref="F25" r:id="rId16" xr:uid="{F3F51BAC-E725-4B8F-BE6A-3CF4ECC3AF56}"/>
    <hyperlink ref="F26" r:id="rId17" xr:uid="{F93D56E8-D8CD-4583-AFF9-4F8C32D93B2E}"/>
    <hyperlink ref="F27" r:id="rId18" xr:uid="{367E715B-141F-4D1D-8084-C1294E177605}"/>
    <hyperlink ref="G25" r:id="rId19" xr:uid="{B4B3D075-5FE0-47F9-AA93-4A5CDC0C11DF}"/>
    <hyperlink ref="G26" r:id="rId20" xr:uid="{C4079CD0-E8D2-4D93-91A4-6B5595CE0EBB}"/>
    <hyperlink ref="G27" r:id="rId21" xr:uid="{D7D9F3BB-1617-4202-9468-B498A063ECD8}"/>
    <hyperlink ref="H25" r:id="rId22" xr:uid="{3D25571B-D0BB-4747-A2A0-13FBA6E4A585}"/>
    <hyperlink ref="H26" r:id="rId23" xr:uid="{137B7AD1-7F16-4532-80F9-AAB365FBC5BF}"/>
    <hyperlink ref="H27" r:id="rId24" xr:uid="{A63E07C0-EB9D-402A-8AA1-F07A19B4389A}"/>
    <hyperlink ref="E29" r:id="rId25" xr:uid="{16FDA30B-39B3-4549-9D22-35E0D96049A6}"/>
    <hyperlink ref="F29" r:id="rId26" xr:uid="{DD72118C-F9F8-454E-AE33-20272A3FD4AE}"/>
    <hyperlink ref="G29" r:id="rId27" xr:uid="{69A2E374-085D-4E20-A8E5-E77D53B3254B}"/>
    <hyperlink ref="F30" r:id="rId28" xr:uid="{78D892AF-68B7-4330-B5BF-0660713BC2F0}"/>
    <hyperlink ref="G30" r:id="rId29" xr:uid="{012EFC35-6DB6-4328-815B-722BFCE7F933}"/>
    <hyperlink ref="F31" r:id="rId30" xr:uid="{214C9B26-0E89-4281-ADF9-968335FF2366}"/>
    <hyperlink ref="G31" r:id="rId31" xr:uid="{F3DF67FF-1F80-4687-8579-FD89F86941A1}"/>
    <hyperlink ref="H31" r:id="rId32" xr:uid="{5CBAE2E2-2BB7-470C-A1CC-C6F02E92A0A9}"/>
    <hyperlink ref="H30" r:id="rId33" xr:uid="{84C6A946-3C75-476C-8B0A-136D523890B7}"/>
    <hyperlink ref="G14" r:id="rId34" xr:uid="{68E706C8-859C-462D-964A-70551D4CA598}"/>
    <hyperlink ref="G15" r:id="rId35" xr:uid="{926874C6-D319-469A-A99D-A27EC62DEFF9}"/>
    <hyperlink ref="G16" r:id="rId36" xr:uid="{2DCD7540-CB38-43EA-868E-3A6216F6B929}"/>
    <hyperlink ref="H14" r:id="rId37" xr:uid="{CB74C56B-3D2B-41B8-97F6-40B6405C27FD}"/>
    <hyperlink ref="H15" r:id="rId38" xr:uid="{E67C1306-6696-48D4-908C-E97BDA7F4DFF}"/>
    <hyperlink ref="H16" r:id="rId39" xr:uid="{339C5958-F3F8-485A-B08B-0D83C4E1457C}"/>
    <hyperlink ref="F36" r:id="rId40" xr:uid="{12541F40-70E7-4455-A9EC-34C666F01021}"/>
    <hyperlink ref="F37" r:id="rId41" xr:uid="{5D057D77-9D5C-4992-8851-B5691CEFA7C8}"/>
    <hyperlink ref="F38" r:id="rId42" xr:uid="{CC3867DB-14E6-4F08-8AFF-A0994D0F1705}"/>
    <hyperlink ref="F39" r:id="rId43" xr:uid="{AB493FD8-9E44-47DE-A0FE-E3BA0336FF75}"/>
    <hyperlink ref="F40" r:id="rId44" xr:uid="{83F76987-E6FB-4003-906A-CE2055E50369}"/>
    <hyperlink ref="F43" r:id="rId45" xr:uid="{C37F32BC-D506-4FCE-90A6-8B74444AA7D8}"/>
    <hyperlink ref="F41" r:id="rId46" xr:uid="{ABDA0748-0FEA-4AD8-A39C-EFD01038A46D}"/>
    <hyperlink ref="F42" r:id="rId47" xr:uid="{EFA2E7E1-A783-4FA3-A6B8-BF1B806BBD3B}"/>
    <hyperlink ref="E36" r:id="rId48" xr:uid="{145A5AE4-0E48-4410-83C7-B52E7F814CAC}"/>
    <hyperlink ref="E37" r:id="rId49" xr:uid="{9A198346-75F7-4483-ABC9-CC6642592A09}"/>
    <hyperlink ref="E38" r:id="rId50" xr:uid="{AB0B9AF0-6E84-4CBF-BE45-4A64B68609F9}"/>
    <hyperlink ref="E41" r:id="rId51" xr:uid="{3438BA15-9A58-4936-B5C3-2BCE1B600507}"/>
    <hyperlink ref="E39" r:id="rId52" xr:uid="{D8ED08E3-53D4-471E-8AF2-8E525F71FD3A}"/>
    <hyperlink ref="E40" r:id="rId53" xr:uid="{C3864BA9-E5EA-4389-ADF7-C2E38CDB646E}"/>
    <hyperlink ref="E42" r:id="rId54" xr:uid="{AD73B83B-5F74-4AA0-BDFD-9C95F05442D9}"/>
    <hyperlink ref="E43" r:id="rId55" xr:uid="{A1DC7247-FA69-473E-B103-9E4EA19C42DE}"/>
    <hyperlink ref="E44" r:id="rId56" xr:uid="{64D81937-0B8C-4D86-AFB0-6C49C7A23556}"/>
    <hyperlink ref="H38" r:id="rId57" xr:uid="{8801450C-94CB-439B-8D3F-5F8C73309771}"/>
    <hyperlink ref="H39" r:id="rId58" xr:uid="{DF654D6D-ADDC-47FA-9D9F-947B17688E70}"/>
    <hyperlink ref="H40" r:id="rId59" xr:uid="{C797F0C4-386D-4C8D-8F72-191AC644355E}"/>
    <hyperlink ref="H43" r:id="rId60" xr:uid="{E3C5E076-4D83-4629-AF52-0270398C9437}"/>
    <hyperlink ref="E48" r:id="rId61" xr:uid="{4CEEF4FB-DBD0-465C-873F-E3707D8C8011}"/>
    <hyperlink ref="E47" r:id="rId62" xr:uid="{3ECDF9C8-CACA-4187-B7CA-346A1294F888}"/>
    <hyperlink ref="F19" r:id="rId63" xr:uid="{A9845587-C414-4240-8762-BA7BCFFC52F9}"/>
    <hyperlink ref="F20" r:id="rId64" xr:uid="{3FB13A73-9243-4E63-83FE-304463CFB319}"/>
    <hyperlink ref="F21" r:id="rId65" xr:uid="{41550BC7-F3FF-41FC-BB79-2E7118075509}"/>
    <hyperlink ref="G19:G21" r:id="rId66" display="Link" xr:uid="{E7BC91D7-BB14-4858-8FF1-75A2D2EA7547}"/>
    <hyperlink ref="G19" r:id="rId67" xr:uid="{5AC61D29-6CDB-480C-B139-01035E437252}"/>
    <hyperlink ref="G20" r:id="rId68" xr:uid="{C056A9D9-7CCC-4D7D-956F-A0A06C723BA2}"/>
    <hyperlink ref="G21" r:id="rId69" xr:uid="{4E5F212C-F5D8-45C9-81E6-EAA6FC11F293}"/>
    <hyperlink ref="H19:H21" r:id="rId70" display="Link" xr:uid="{2AB81468-41FE-4B7B-A66C-2A25BAAF5925}"/>
    <hyperlink ref="H19" r:id="rId71" xr:uid="{13034D82-1DE6-468E-84D9-CFCE2572A573}"/>
    <hyperlink ref="H20" r:id="rId72" xr:uid="{D2864592-D5BF-4C09-B46C-291F10245BB0}"/>
    <hyperlink ref="H21" r:id="rId73" xr:uid="{457A365C-F894-4895-A613-BC233B09AD7F}"/>
    <hyperlink ref="F22" r:id="rId74" xr:uid="{188D6F86-A8BB-4592-8CEC-E8AE0049C30A}"/>
    <hyperlink ref="G22" r:id="rId75" xr:uid="{BE00F49C-EF2C-45D1-B23D-AE55A17FE5ED}"/>
    <hyperlink ref="H22" r:id="rId76" xr:uid="{EC554D90-0A1F-41F7-A515-910A11634283}"/>
    <hyperlink ref="F23" r:id="rId77" xr:uid="{E1ECD6ED-DE1A-48CC-A0C2-497FB6395BAA}"/>
    <hyperlink ref="G23" r:id="rId78" xr:uid="{14FC6952-179D-4641-94D4-A5B53C796CDB}"/>
    <hyperlink ref="E17" r:id="rId79" xr:uid="{A2F0C72D-659F-4AB9-9FCB-D11207C02F44}"/>
    <hyperlink ref="F17" r:id="rId80" xr:uid="{8F99DEE3-B897-49FF-B366-31061EAC5DB8}"/>
    <hyperlink ref="G17" r:id="rId81" xr:uid="{63A3460F-AC06-49CB-A60D-2AC328BB2FB3}"/>
    <hyperlink ref="H17" r:id="rId82" xr:uid="{36A31A7A-195C-4086-B153-0B857092416C}"/>
  </hyperlinks>
  <pageMargins left="0.7" right="0.7" top="0.75" bottom="0.75" header="0.3" footer="0.3"/>
  <drawing r:id="rId8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18AF-C251-4A35-B742-708F9EB7AFF7}">
  <sheetPr>
    <tabColor rgb="FFFFC000"/>
  </sheetPr>
  <dimension ref="A6:E42"/>
  <sheetViews>
    <sheetView topLeftCell="A6" workbookViewId="0">
      <selection activeCell="A7" sqref="A7:A8"/>
    </sheetView>
  </sheetViews>
  <sheetFormatPr defaultRowHeight="15"/>
  <cols>
    <col min="1" max="1" width="48.5703125" bestFit="1" customWidth="1"/>
    <col min="2" max="2" width="93.42578125" customWidth="1"/>
    <col min="3" max="3" width="29.140625" style="34" customWidth="1"/>
    <col min="5" max="5" width="12.140625" customWidth="1"/>
    <col min="9" max="9" width="36.5703125" customWidth="1"/>
  </cols>
  <sheetData>
    <row r="6" spans="1:5" ht="69.75" customHeight="1">
      <c r="A6" s="487" t="s">
        <v>1577</v>
      </c>
      <c r="B6" s="607" t="s">
        <v>1578</v>
      </c>
      <c r="C6" s="607"/>
      <c r="D6" s="607"/>
      <c r="E6" s="607"/>
    </row>
    <row r="7" spans="1:5" ht="24">
      <c r="A7" s="170" t="s">
        <v>18</v>
      </c>
      <c r="B7" s="607"/>
      <c r="C7" s="607"/>
      <c r="D7" s="607"/>
      <c r="E7" s="607"/>
    </row>
    <row r="8" spans="1:5" ht="24">
      <c r="A8" s="170" t="s">
        <v>314</v>
      </c>
      <c r="B8" s="607"/>
      <c r="C8" s="607"/>
      <c r="D8" s="607"/>
      <c r="E8" s="607"/>
    </row>
    <row r="9" spans="1:5" ht="26.25" customHeight="1">
      <c r="A9" s="170" t="s">
        <v>20</v>
      </c>
      <c r="B9" s="607"/>
      <c r="C9" s="607"/>
      <c r="D9" s="607"/>
      <c r="E9" s="607"/>
    </row>
    <row r="11" spans="1:5" ht="30">
      <c r="A11" s="181" t="s">
        <v>21</v>
      </c>
      <c r="B11" s="181" t="s">
        <v>22</v>
      </c>
      <c r="C11" s="181" t="s">
        <v>315</v>
      </c>
      <c r="D11" s="182" t="s">
        <v>163</v>
      </c>
      <c r="E11" s="180" t="s">
        <v>1579</v>
      </c>
    </row>
    <row r="12" spans="1:5">
      <c r="A12" s="49" t="s">
        <v>1580</v>
      </c>
      <c r="B12" s="49"/>
      <c r="C12" s="491"/>
      <c r="D12" s="49"/>
      <c r="E12" s="49"/>
    </row>
    <row r="13" spans="1:5">
      <c r="A13" s="51" t="s">
        <v>1581</v>
      </c>
      <c r="B13" s="473" t="s">
        <v>1582</v>
      </c>
      <c r="C13" s="25" t="s">
        <v>322</v>
      </c>
      <c r="D13" s="53">
        <f>VLOOKUP(A13,[2]Rocware!D:G,4,FALSE)</f>
        <v>655</v>
      </c>
      <c r="E13" s="53">
        <f>VLOOKUP(A13,[2]Rocware!D:H,3,FALSE)</f>
        <v>491</v>
      </c>
    </row>
    <row r="14" spans="1:5">
      <c r="A14" s="51" t="s">
        <v>1583</v>
      </c>
      <c r="B14" s="473" t="s">
        <v>1584</v>
      </c>
      <c r="C14" s="25" t="s">
        <v>322</v>
      </c>
      <c r="D14" s="53">
        <f>VLOOKUP(A14,[2]Rocware!D:G,4,FALSE)</f>
        <v>914</v>
      </c>
      <c r="E14" s="53">
        <f>VLOOKUP(A14,[2]Rocware!D:H,3,FALSE)</f>
        <v>685</v>
      </c>
    </row>
    <row r="15" spans="1:5">
      <c r="A15" s="51" t="s">
        <v>1585</v>
      </c>
      <c r="B15" s="473" t="s">
        <v>1586</v>
      </c>
      <c r="C15" s="25" t="s">
        <v>322</v>
      </c>
      <c r="D15" s="53">
        <f>VLOOKUP(A15,[2]Rocware!D:G,4,FALSE)</f>
        <v>1587</v>
      </c>
      <c r="E15" s="53">
        <f>VLOOKUP(A15,[2]Rocware!D:H,3,FALSE)</f>
        <v>1190</v>
      </c>
    </row>
    <row r="17" spans="1:5">
      <c r="A17" s="49" t="s">
        <v>1587</v>
      </c>
      <c r="B17" s="49"/>
      <c r="C17" s="491"/>
      <c r="D17" s="49"/>
      <c r="E17" s="49"/>
    </row>
    <row r="18" spans="1:5">
      <c r="A18" s="51" t="s">
        <v>1588</v>
      </c>
      <c r="B18" s="473" t="s">
        <v>1589</v>
      </c>
      <c r="C18" s="480"/>
      <c r="D18" s="53">
        <f>VLOOKUP(A18,[2]Rocware!D:G,4,FALSE)</f>
        <v>1088</v>
      </c>
      <c r="E18" s="53">
        <f>VLOOKUP(A18,[2]Rocware!D:H,3,FALSE)</f>
        <v>816</v>
      </c>
    </row>
    <row r="19" spans="1:5">
      <c r="A19" s="51" t="s">
        <v>1590</v>
      </c>
      <c r="B19" s="473" t="s">
        <v>1591</v>
      </c>
      <c r="C19" s="25" t="s">
        <v>322</v>
      </c>
      <c r="D19" s="53">
        <f>VLOOKUP(A19,[2]Rocware!D:G,4,FALSE)</f>
        <v>518</v>
      </c>
      <c r="E19" s="53">
        <f>VLOOKUP(A19,[2]Rocware!D:H,3,FALSE)</f>
        <v>388</v>
      </c>
    </row>
    <row r="20" spans="1:5">
      <c r="A20" s="51" t="s">
        <v>1592</v>
      </c>
      <c r="B20" s="473" t="s">
        <v>1593</v>
      </c>
      <c r="C20" s="480" t="s">
        <v>322</v>
      </c>
      <c r="D20" s="53">
        <f>VLOOKUP(A20,[2]Rocware!D:G,4,FALSE)</f>
        <v>811</v>
      </c>
      <c r="E20" s="53">
        <f>VLOOKUP(A20,[2]Rocware!D:H,3,FALSE)</f>
        <v>608</v>
      </c>
    </row>
    <row r="21" spans="1:5">
      <c r="A21" s="51" t="s">
        <v>1594</v>
      </c>
      <c r="B21" s="473" t="s">
        <v>1595</v>
      </c>
      <c r="C21" s="25" t="s">
        <v>322</v>
      </c>
      <c r="D21" s="53">
        <f>VLOOKUP(A21,[2]Rocware!D:G,4,FALSE)</f>
        <v>274</v>
      </c>
      <c r="E21" s="53">
        <f>VLOOKUP(A21,[2]Rocware!D:H,3,FALSE)</f>
        <v>205</v>
      </c>
    </row>
    <row r="22" spans="1:5">
      <c r="A22" s="51" t="s">
        <v>1596</v>
      </c>
      <c r="B22" s="473" t="s">
        <v>1597</v>
      </c>
      <c r="C22" s="25" t="s">
        <v>322</v>
      </c>
      <c r="D22" s="53">
        <f>VLOOKUP(A22,[2]Rocware!D:G,4,FALSE)</f>
        <v>196</v>
      </c>
      <c r="E22" s="53">
        <f>VLOOKUP(A22,[2]Rocware!D:H,3,FALSE)</f>
        <v>147</v>
      </c>
    </row>
    <row r="24" spans="1:5">
      <c r="A24" s="49" t="s">
        <v>1598</v>
      </c>
      <c r="B24" s="49"/>
      <c r="C24" s="491"/>
      <c r="D24" s="49"/>
      <c r="E24" s="49"/>
    </row>
    <row r="25" spans="1:5">
      <c r="A25" s="51" t="s">
        <v>1599</v>
      </c>
      <c r="B25" s="473" t="s">
        <v>1600</v>
      </c>
      <c r="C25" s="480"/>
      <c r="D25" s="53">
        <f>VLOOKUP(A25,[2]Rocware!D:G,4,FALSE)</f>
        <v>584</v>
      </c>
      <c r="E25" s="53">
        <f>VLOOKUP(A25,[2]Rocware!D:H,3,FALSE)</f>
        <v>438</v>
      </c>
    </row>
    <row r="26" spans="1:5">
      <c r="A26" s="51" t="s">
        <v>1601</v>
      </c>
      <c r="B26" s="473" t="s">
        <v>1602</v>
      </c>
      <c r="C26" s="480"/>
      <c r="D26" s="53">
        <f>VLOOKUP(A26,[2]Rocware!D:G,4,FALSE)</f>
        <v>530</v>
      </c>
      <c r="E26" s="53">
        <f>VLOOKUP(A26,[2]Rocware!D:H,3,FALSE)</f>
        <v>397</v>
      </c>
    </row>
    <row r="28" spans="1:5">
      <c r="A28" s="49" t="s">
        <v>1603</v>
      </c>
      <c r="B28" s="49"/>
      <c r="C28" s="491"/>
      <c r="D28" s="49"/>
      <c r="E28" s="49"/>
    </row>
    <row r="29" spans="1:5">
      <c r="A29" s="51" t="s">
        <v>1604</v>
      </c>
      <c r="B29" s="473" t="s">
        <v>1605</v>
      </c>
      <c r="C29" s="25" t="s">
        <v>322</v>
      </c>
      <c r="D29" s="53">
        <f>VLOOKUP(A29,[2]Rocware!D:G,4,FALSE)</f>
        <v>286</v>
      </c>
      <c r="E29" s="53">
        <f>VLOOKUP(A29,[2]Rocware!D:H,3,FALSE)</f>
        <v>214</v>
      </c>
    </row>
    <row r="30" spans="1:5">
      <c r="A30" s="51" t="s">
        <v>1606</v>
      </c>
      <c r="B30" s="473" t="s">
        <v>1607</v>
      </c>
      <c r="C30" s="25" t="s">
        <v>322</v>
      </c>
      <c r="D30" s="53">
        <f>VLOOKUP(A30,[2]Rocware!D:G,4,FALSE)</f>
        <v>399</v>
      </c>
      <c r="E30" s="53">
        <f>VLOOKUP(A30,[2]Rocware!D:H,3,FALSE)</f>
        <v>299</v>
      </c>
    </row>
    <row r="32" spans="1:5">
      <c r="A32" s="49" t="s">
        <v>1608</v>
      </c>
      <c r="B32" s="49"/>
      <c r="C32" s="491"/>
      <c r="D32" s="49"/>
      <c r="E32" s="49"/>
    </row>
    <row r="33" spans="1:5">
      <c r="A33" s="51" t="s">
        <v>1609</v>
      </c>
      <c r="B33" s="473" t="s">
        <v>1610</v>
      </c>
      <c r="C33" s="25" t="s">
        <v>322</v>
      </c>
      <c r="D33" s="53">
        <f>VLOOKUP(A33,[2]Rocware!D:G,4,FALSE)</f>
        <v>168</v>
      </c>
      <c r="E33" s="53">
        <f>VLOOKUP(A33,[2]Rocware!D:H,3,FALSE)</f>
        <v>126</v>
      </c>
    </row>
    <row r="35" spans="1:5">
      <c r="A35" s="49" t="s">
        <v>1611</v>
      </c>
      <c r="B35" s="49"/>
      <c r="C35" s="491"/>
      <c r="D35" s="49"/>
      <c r="E35" s="49"/>
    </row>
    <row r="36" spans="1:5">
      <c r="A36" s="51" t="s">
        <v>1612</v>
      </c>
      <c r="B36" s="473" t="s">
        <v>1613</v>
      </c>
      <c r="C36" s="25" t="s">
        <v>322</v>
      </c>
      <c r="D36" s="53">
        <f>VLOOKUP(A36,[2]Rocware!D:G,4,FALSE)</f>
        <v>467</v>
      </c>
      <c r="E36" s="53">
        <f>VLOOKUP(A36,[2]Rocware!D:H,3,FALSE)</f>
        <v>350</v>
      </c>
    </row>
    <row r="37" spans="1:5">
      <c r="A37" s="484"/>
      <c r="B37" s="485"/>
      <c r="C37" s="492"/>
      <c r="D37" s="485"/>
      <c r="E37" s="485"/>
    </row>
    <row r="38" spans="1:5">
      <c r="A38" s="49" t="s">
        <v>1614</v>
      </c>
      <c r="B38" s="49"/>
      <c r="C38" s="491"/>
      <c r="D38" s="49"/>
      <c r="E38" s="49"/>
    </row>
    <row r="39" spans="1:5">
      <c r="A39" s="51" t="s">
        <v>1615</v>
      </c>
      <c r="B39" s="473" t="s">
        <v>1616</v>
      </c>
      <c r="C39" s="25" t="s">
        <v>322</v>
      </c>
      <c r="D39" s="53">
        <f>VLOOKUP(A39,[2]Rocware!D:G,4,FALSE)</f>
        <v>96</v>
      </c>
      <c r="E39" s="53">
        <f>VLOOKUP(A39,[2]Rocware!D:H,3,FALSE)</f>
        <v>72</v>
      </c>
    </row>
    <row r="40" spans="1:5">
      <c r="A40" s="51" t="s">
        <v>1617</v>
      </c>
      <c r="B40" s="473" t="s">
        <v>1618</v>
      </c>
      <c r="C40" s="25" t="s">
        <v>322</v>
      </c>
      <c r="D40" s="53">
        <f>VLOOKUP(A40,[2]Rocware!D:G,4,FALSE)</f>
        <v>154</v>
      </c>
      <c r="E40" s="53">
        <f>VLOOKUP(A40,[2]Rocware!D:H,3,FALSE)</f>
        <v>115</v>
      </c>
    </row>
    <row r="41" spans="1:5">
      <c r="A41" s="51" t="s">
        <v>1619</v>
      </c>
      <c r="B41" s="473" t="s">
        <v>1620</v>
      </c>
      <c r="C41" s="25" t="s">
        <v>322</v>
      </c>
      <c r="D41" s="53">
        <f>VLOOKUP(A41,[2]Rocware!D:G,4,FALSE)</f>
        <v>243</v>
      </c>
      <c r="E41" s="53">
        <f>VLOOKUP(A41,[2]Rocware!D:H,3,FALSE)</f>
        <v>182</v>
      </c>
    </row>
    <row r="42" spans="1:5">
      <c r="A42" s="51" t="s">
        <v>1621</v>
      </c>
      <c r="B42" s="473" t="s">
        <v>1622</v>
      </c>
      <c r="C42" s="25" t="s">
        <v>322</v>
      </c>
      <c r="D42" s="53">
        <f>VLOOKUP(A42,[2]Rocware!D:G,4,FALSE)</f>
        <v>70</v>
      </c>
      <c r="E42" s="53">
        <f>VLOOKUP(A42,[2]Rocware!D:H,3,FALSE)</f>
        <v>52</v>
      </c>
    </row>
  </sheetData>
  <mergeCells count="1">
    <mergeCell ref="B6:E9"/>
  </mergeCells>
  <hyperlinks>
    <hyperlink ref="C13" r:id="rId1" xr:uid="{BC766BC6-6D56-4D43-B993-63C67BD05858}"/>
    <hyperlink ref="C14" r:id="rId2" xr:uid="{3DD3075D-B10D-4F96-9BC4-4D2901A68B91}"/>
    <hyperlink ref="C15" r:id="rId3" xr:uid="{D2E31D28-C9BE-4B7E-86F6-F7D5EE2497BC}"/>
    <hyperlink ref="C19" r:id="rId4" xr:uid="{14A5CD65-FAB0-4C84-8CED-C805644F8042}"/>
    <hyperlink ref="C20" r:id="rId5" xr:uid="{8DC0A2FD-637F-46EE-9F5D-8C38FED9D0B2}"/>
    <hyperlink ref="C21" r:id="rId6" xr:uid="{469BB116-66D4-4F88-9D5D-4F93E2F9F414}"/>
    <hyperlink ref="C22" r:id="rId7" xr:uid="{690362D6-B6E4-4B85-884B-7EE5A68629AB}"/>
    <hyperlink ref="C29" r:id="rId8" xr:uid="{E552B70F-541D-4B34-8C25-B702E2A65E44}"/>
    <hyperlink ref="C30" r:id="rId9" xr:uid="{CB35B1D7-70B6-4B25-A26E-14D433DDDC76}"/>
    <hyperlink ref="C33" r:id="rId10" xr:uid="{4A7DC3E2-766C-4FC1-93A5-30D71F162181}"/>
    <hyperlink ref="C36" r:id="rId11" xr:uid="{15D4343B-9606-4CD6-985D-6685A7D20E67}"/>
    <hyperlink ref="C39" r:id="rId12" xr:uid="{AD19F678-9843-415F-BB5D-39911A663CA4}"/>
    <hyperlink ref="C40" r:id="rId13" xr:uid="{A49559B7-B756-4743-8A88-6914BFA7B01D}"/>
    <hyperlink ref="C41" r:id="rId14" xr:uid="{2B904194-833A-4DFA-A47B-C70DCE98BE05}"/>
    <hyperlink ref="C42" r:id="rId15" xr:uid="{C22D6B2A-B3DE-4B27-B608-7CABA88E4FB2}"/>
  </hyperlinks>
  <pageMargins left="0.7" right="0.7" top="0.75" bottom="0.75" header="0.3" footer="0.3"/>
  <drawing r:id="rId1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43D-19C3-435F-AE2B-2C211CD11F68}">
  <sheetPr>
    <tabColor theme="7"/>
  </sheetPr>
  <dimension ref="A4:G58"/>
  <sheetViews>
    <sheetView topLeftCell="A17" zoomScale="85" zoomScaleNormal="100" zoomScaleSheetLayoutView="90" workbookViewId="0">
      <selection activeCell="F38" sqref="F38"/>
    </sheetView>
  </sheetViews>
  <sheetFormatPr defaultColWidth="8.85546875" defaultRowHeight="15"/>
  <cols>
    <col min="1" max="1" width="29" style="46" bestFit="1" customWidth="1"/>
    <col min="2" max="2" width="135.42578125" style="46" customWidth="1"/>
    <col min="3" max="3" width="11.42578125" style="47" bestFit="1" customWidth="1"/>
    <col min="4" max="4" width="13.42578125" style="47" customWidth="1"/>
    <col min="5" max="6" width="12.140625" style="47" customWidth="1"/>
    <col min="7" max="7" width="12.140625" style="46" customWidth="1"/>
    <col min="8" max="8" width="9.5703125" style="46" bestFit="1" customWidth="1"/>
    <col min="9" max="16384" width="8.85546875" style="46"/>
  </cols>
  <sheetData>
    <row r="4" spans="1:7" ht="44.1" customHeight="1"/>
    <row r="5" spans="1:7" ht="24">
      <c r="A5" s="609" t="s">
        <v>1623</v>
      </c>
      <c r="B5" s="609"/>
      <c r="C5" s="609"/>
      <c r="D5" s="609"/>
      <c r="E5" s="609"/>
    </row>
    <row r="6" spans="1:7" ht="24">
      <c r="A6" s="170" t="s">
        <v>18</v>
      </c>
      <c r="B6" s="170"/>
      <c r="C6" s="170"/>
      <c r="D6" s="170"/>
      <c r="E6" s="170"/>
      <c r="F6" s="170"/>
      <c r="G6" s="170"/>
    </row>
    <row r="7" spans="1:7" ht="24">
      <c r="A7" s="170" t="s">
        <v>314</v>
      </c>
      <c r="B7" s="170"/>
      <c r="C7" s="170"/>
      <c r="D7" s="170"/>
      <c r="E7" s="170"/>
      <c r="F7" s="170"/>
      <c r="G7" s="170"/>
    </row>
    <row r="8" spans="1:7" ht="24">
      <c r="A8" s="170" t="s">
        <v>20</v>
      </c>
      <c r="B8" s="170"/>
      <c r="C8" s="170"/>
      <c r="D8" s="170"/>
      <c r="E8" s="170"/>
      <c r="F8" s="170"/>
      <c r="G8" s="170"/>
    </row>
    <row r="9" spans="1:7">
      <c r="A9" s="610"/>
      <c r="B9" s="610"/>
      <c r="C9" s="610"/>
      <c r="D9" s="610"/>
      <c r="E9" s="610"/>
      <c r="F9" s="610"/>
      <c r="G9" s="610"/>
    </row>
    <row r="10" spans="1:7">
      <c r="A10" s="608" t="s">
        <v>1624</v>
      </c>
      <c r="B10" s="608"/>
      <c r="C10" s="608"/>
      <c r="D10" s="608"/>
      <c r="E10" s="608"/>
      <c r="F10" s="608"/>
      <c r="G10" s="608"/>
    </row>
    <row r="11" spans="1:7" ht="49.35" customHeight="1">
      <c r="A11" s="611" t="s">
        <v>1625</v>
      </c>
      <c r="B11" s="611"/>
      <c r="C11" s="611"/>
      <c r="D11" s="611"/>
      <c r="E11" s="611"/>
      <c r="F11" s="611"/>
      <c r="G11" s="611"/>
    </row>
    <row r="12" spans="1:7" ht="21" customHeight="1">
      <c r="A12" s="612" t="s">
        <v>1626</v>
      </c>
      <c r="B12" s="612"/>
      <c r="C12" s="612"/>
      <c r="D12" s="612"/>
      <c r="E12" s="612"/>
      <c r="F12" s="612"/>
      <c r="G12" s="612"/>
    </row>
    <row r="13" spans="1:7" ht="71.099999999999994" customHeight="1">
      <c r="A13" s="181" t="s">
        <v>21</v>
      </c>
      <c r="B13" s="181" t="s">
        <v>22</v>
      </c>
      <c r="C13" s="182" t="s">
        <v>163</v>
      </c>
      <c r="D13" s="180" t="s">
        <v>1579</v>
      </c>
      <c r="E13" s="180" t="s">
        <v>1627</v>
      </c>
      <c r="F13" s="180" t="s">
        <v>1628</v>
      </c>
      <c r="G13" s="180" t="s">
        <v>1629</v>
      </c>
    </row>
    <row r="14" spans="1:7">
      <c r="C14" s="48"/>
      <c r="D14" s="382"/>
      <c r="E14" s="235"/>
      <c r="F14" s="46"/>
    </row>
    <row r="15" spans="1:7">
      <c r="A15" s="49" t="s">
        <v>1630</v>
      </c>
      <c r="B15" s="49"/>
      <c r="C15" s="50"/>
      <c r="D15" s="50"/>
      <c r="E15" s="50"/>
      <c r="F15" s="50"/>
      <c r="G15" s="50"/>
    </row>
    <row r="16" spans="1:7" s="55" customFormat="1">
      <c r="A16" s="51">
        <v>7090043790603</v>
      </c>
      <c r="B16" s="52" t="s">
        <v>1631</v>
      </c>
      <c r="C16" s="53">
        <v>277</v>
      </c>
      <c r="D16" s="53">
        <v>201.4</v>
      </c>
      <c r="E16" s="53" t="s">
        <v>170</v>
      </c>
      <c r="F16" s="53" t="s">
        <v>170</v>
      </c>
      <c r="G16" s="53" t="s">
        <v>170</v>
      </c>
    </row>
    <row r="17" spans="1:7" s="55" customFormat="1">
      <c r="A17" s="51">
        <v>7090043790856</v>
      </c>
      <c r="B17" s="52" t="s">
        <v>1632</v>
      </c>
      <c r="C17" s="53">
        <v>254</v>
      </c>
      <c r="D17" s="53">
        <v>185.25</v>
      </c>
      <c r="E17" s="54" t="s">
        <v>170</v>
      </c>
      <c r="F17" s="54" t="s">
        <v>170</v>
      </c>
      <c r="G17" s="54" t="s">
        <v>170</v>
      </c>
    </row>
    <row r="18" spans="1:7" s="55" customFormat="1">
      <c r="A18" s="51">
        <v>7090043790573</v>
      </c>
      <c r="B18" s="52" t="s">
        <v>1633</v>
      </c>
      <c r="C18" s="53">
        <v>477</v>
      </c>
      <c r="D18" s="53">
        <v>346.75</v>
      </c>
      <c r="E18" s="54" t="s">
        <v>170</v>
      </c>
      <c r="F18" s="54" t="s">
        <v>170</v>
      </c>
      <c r="G18" s="54" t="s">
        <v>170</v>
      </c>
    </row>
    <row r="19" spans="1:7" s="55" customFormat="1">
      <c r="A19" s="51">
        <v>7090043790580</v>
      </c>
      <c r="B19" s="473" t="s">
        <v>1634</v>
      </c>
      <c r="C19" s="53">
        <v>493</v>
      </c>
      <c r="D19" s="53">
        <v>358.15</v>
      </c>
      <c r="E19" s="54" t="s">
        <v>170</v>
      </c>
      <c r="F19" s="54" t="s">
        <v>170</v>
      </c>
      <c r="G19" s="54" t="s">
        <v>170</v>
      </c>
    </row>
    <row r="20" spans="1:7" s="55" customFormat="1">
      <c r="A20" s="51">
        <v>7090043790115</v>
      </c>
      <c r="B20" s="52" t="s">
        <v>1635</v>
      </c>
      <c r="C20" s="53">
        <v>516</v>
      </c>
      <c r="D20" s="53">
        <v>375.25</v>
      </c>
      <c r="E20" s="54" t="s">
        <v>170</v>
      </c>
      <c r="F20" s="54" t="s">
        <v>170</v>
      </c>
      <c r="G20" s="54" t="s">
        <v>170</v>
      </c>
    </row>
    <row r="21" spans="1:7" s="55" customFormat="1">
      <c r="A21" s="51">
        <v>7090043790542</v>
      </c>
      <c r="B21" s="56" t="s">
        <v>1636</v>
      </c>
      <c r="C21" s="53">
        <v>962</v>
      </c>
      <c r="D21" s="53">
        <v>699.2</v>
      </c>
      <c r="E21" s="54" t="s">
        <v>170</v>
      </c>
      <c r="F21" s="54" t="s">
        <v>170</v>
      </c>
      <c r="G21" s="54" t="s">
        <v>170</v>
      </c>
    </row>
    <row r="22" spans="1:7" s="55" customFormat="1">
      <c r="A22" s="51">
        <v>7090043790948</v>
      </c>
      <c r="B22" s="242" t="s">
        <v>1637</v>
      </c>
      <c r="C22" s="53">
        <v>1616</v>
      </c>
      <c r="D22" s="53">
        <v>1174.2</v>
      </c>
      <c r="E22" s="54" t="s">
        <v>170</v>
      </c>
      <c r="F22" s="54" t="s">
        <v>170</v>
      </c>
      <c r="G22" s="54" t="s">
        <v>170</v>
      </c>
    </row>
    <row r="23" spans="1:7" s="55" customFormat="1">
      <c r="A23" s="51">
        <v>7090043790993</v>
      </c>
      <c r="B23" s="57" t="s">
        <v>1638</v>
      </c>
      <c r="C23" s="53">
        <v>1062</v>
      </c>
      <c r="D23" s="53">
        <v>771.4</v>
      </c>
      <c r="E23" s="54" t="s">
        <v>170</v>
      </c>
      <c r="F23" s="54" t="s">
        <v>170</v>
      </c>
      <c r="G23" s="54" t="s">
        <v>170</v>
      </c>
    </row>
    <row r="24" spans="1:7" s="55" customFormat="1">
      <c r="A24" s="58">
        <v>7090043790894</v>
      </c>
      <c r="B24" s="168" t="s">
        <v>1639</v>
      </c>
      <c r="C24" s="131">
        <v>7270</v>
      </c>
      <c r="D24" s="131">
        <v>5281.05</v>
      </c>
      <c r="E24" s="131" t="s">
        <v>170</v>
      </c>
      <c r="F24" s="131" t="s">
        <v>170</v>
      </c>
      <c r="G24" s="131" t="s">
        <v>170</v>
      </c>
    </row>
    <row r="25" spans="1:7" s="55" customFormat="1">
      <c r="A25" s="58">
        <v>7090043791013</v>
      </c>
      <c r="B25" s="168" t="s">
        <v>1640</v>
      </c>
      <c r="C25" s="131">
        <v>2070</v>
      </c>
      <c r="D25" s="131">
        <v>1503.85</v>
      </c>
      <c r="E25" s="131" t="s">
        <v>170</v>
      </c>
      <c r="F25" s="131" t="s">
        <v>170</v>
      </c>
      <c r="G25" s="131" t="s">
        <v>170</v>
      </c>
    </row>
    <row r="26" spans="1:7" s="55" customFormat="1">
      <c r="A26" s="58">
        <v>7090043791075</v>
      </c>
      <c r="B26" s="404" t="s">
        <v>1641</v>
      </c>
      <c r="C26" s="53">
        <v>1550</v>
      </c>
      <c r="D26" s="53">
        <v>1105</v>
      </c>
      <c r="E26" s="54" t="s">
        <v>170</v>
      </c>
      <c r="F26" s="54" t="s">
        <v>170</v>
      </c>
      <c r="G26" s="54" t="s">
        <v>170</v>
      </c>
    </row>
    <row r="27" spans="1:7" ht="15.75">
      <c r="A27" s="515"/>
      <c r="B27" s="403"/>
      <c r="C27" s="405"/>
      <c r="D27" s="405"/>
      <c r="E27" s="405"/>
      <c r="F27" s="405"/>
      <c r="G27" s="405"/>
    </row>
    <row r="28" spans="1:7">
      <c r="A28" s="49" t="s">
        <v>1642</v>
      </c>
      <c r="B28" s="49" t="s">
        <v>1643</v>
      </c>
      <c r="C28" s="59"/>
      <c r="D28" s="59"/>
      <c r="E28" s="59"/>
      <c r="F28" s="59"/>
      <c r="G28" s="59"/>
    </row>
    <row r="29" spans="1:7">
      <c r="A29" s="51">
        <v>7090043790979</v>
      </c>
      <c r="B29" s="60" t="s">
        <v>1644</v>
      </c>
      <c r="C29" s="53">
        <v>347</v>
      </c>
      <c r="D29" s="53">
        <v>306</v>
      </c>
      <c r="E29" s="54" t="s">
        <v>170</v>
      </c>
      <c r="F29" s="54" t="s">
        <v>170</v>
      </c>
      <c r="G29" s="54" t="s">
        <v>170</v>
      </c>
    </row>
    <row r="30" spans="1:7">
      <c r="A30" s="51">
        <v>7090043790191</v>
      </c>
      <c r="B30" s="60" t="s">
        <v>1645</v>
      </c>
      <c r="C30" s="53">
        <v>94</v>
      </c>
      <c r="D30" s="53">
        <v>83</v>
      </c>
      <c r="E30" s="54" t="s">
        <v>170</v>
      </c>
      <c r="F30" s="54" t="s">
        <v>170</v>
      </c>
      <c r="G30" s="54" t="s">
        <v>170</v>
      </c>
    </row>
    <row r="31" spans="1:7">
      <c r="A31" s="51">
        <v>7090043790337</v>
      </c>
      <c r="B31" s="61" t="s">
        <v>1646</v>
      </c>
      <c r="C31" s="53">
        <v>29</v>
      </c>
      <c r="D31" s="53">
        <v>26</v>
      </c>
      <c r="E31" s="54" t="s">
        <v>170</v>
      </c>
      <c r="F31" s="54" t="s">
        <v>170</v>
      </c>
      <c r="G31" s="54" t="s">
        <v>170</v>
      </c>
    </row>
    <row r="32" spans="1:7">
      <c r="A32" s="51">
        <v>7090043790290</v>
      </c>
      <c r="B32" s="61" t="s">
        <v>1647</v>
      </c>
      <c r="C32" s="53">
        <v>20</v>
      </c>
      <c r="D32" s="53">
        <v>18</v>
      </c>
      <c r="E32" s="54" t="s">
        <v>170</v>
      </c>
      <c r="F32" s="54" t="s">
        <v>170</v>
      </c>
      <c r="G32" s="54" t="s">
        <v>170</v>
      </c>
    </row>
    <row r="33" spans="1:7">
      <c r="A33" s="51">
        <v>7090043790351</v>
      </c>
      <c r="B33" s="61" t="s">
        <v>1648</v>
      </c>
      <c r="C33" s="53">
        <v>29</v>
      </c>
      <c r="D33" s="53">
        <v>26</v>
      </c>
      <c r="E33" s="54" t="s">
        <v>170</v>
      </c>
      <c r="F33" s="54" t="s">
        <v>170</v>
      </c>
      <c r="G33" s="54" t="s">
        <v>170</v>
      </c>
    </row>
    <row r="34" spans="1:7">
      <c r="A34" s="51">
        <v>7090043790276</v>
      </c>
      <c r="B34" s="61" t="s">
        <v>1649</v>
      </c>
      <c r="C34" s="53">
        <v>33</v>
      </c>
      <c r="D34" s="53">
        <v>29</v>
      </c>
      <c r="E34" s="54" t="s">
        <v>170</v>
      </c>
      <c r="F34" s="54" t="s">
        <v>170</v>
      </c>
      <c r="G34" s="54" t="s">
        <v>170</v>
      </c>
    </row>
    <row r="35" spans="1:7">
      <c r="A35" s="51">
        <v>7090043790368</v>
      </c>
      <c r="B35" s="61" t="s">
        <v>1650</v>
      </c>
      <c r="C35" s="53">
        <v>134</v>
      </c>
      <c r="D35" s="53">
        <v>118</v>
      </c>
      <c r="E35" s="54" t="s">
        <v>170</v>
      </c>
      <c r="F35" s="54" t="s">
        <v>170</v>
      </c>
      <c r="G35" s="54" t="s">
        <v>170</v>
      </c>
    </row>
    <row r="36" spans="1:7">
      <c r="A36" s="51">
        <v>7090043790443</v>
      </c>
      <c r="B36" s="61" t="s">
        <v>1651</v>
      </c>
      <c r="C36" s="53">
        <v>223</v>
      </c>
      <c r="D36" s="53">
        <v>197</v>
      </c>
      <c r="E36" s="54" t="s">
        <v>170</v>
      </c>
      <c r="F36" s="54" t="s">
        <v>170</v>
      </c>
      <c r="G36" s="54" t="s">
        <v>170</v>
      </c>
    </row>
    <row r="37" spans="1:7" s="55" customFormat="1">
      <c r="A37" s="51">
        <v>7090043790450</v>
      </c>
      <c r="B37" s="61" t="s">
        <v>1652</v>
      </c>
      <c r="C37" s="53">
        <v>251</v>
      </c>
      <c r="D37" s="53">
        <v>222</v>
      </c>
      <c r="E37" s="54" t="s">
        <v>170</v>
      </c>
      <c r="F37" s="54" t="s">
        <v>170</v>
      </c>
      <c r="G37" s="54" t="s">
        <v>170</v>
      </c>
    </row>
    <row r="38" spans="1:7" s="55" customFormat="1">
      <c r="A38" s="51">
        <v>7090043790436</v>
      </c>
      <c r="B38" s="61" t="s">
        <v>1653</v>
      </c>
      <c r="C38" s="53">
        <v>276</v>
      </c>
      <c r="D38" s="53">
        <v>243</v>
      </c>
      <c r="E38" s="54" t="s">
        <v>170</v>
      </c>
      <c r="F38" s="54" t="s">
        <v>170</v>
      </c>
      <c r="G38" s="54" t="s">
        <v>170</v>
      </c>
    </row>
    <row r="39" spans="1:7" s="55" customFormat="1">
      <c r="A39" s="51">
        <v>7090043790719</v>
      </c>
      <c r="B39" s="61" t="s">
        <v>1654</v>
      </c>
      <c r="C39" s="53">
        <v>126</v>
      </c>
      <c r="D39" s="53">
        <v>111</v>
      </c>
      <c r="E39" s="54" t="s">
        <v>170</v>
      </c>
      <c r="F39" s="54" t="s">
        <v>170</v>
      </c>
      <c r="G39" s="54" t="s">
        <v>170</v>
      </c>
    </row>
    <row r="40" spans="1:7" s="55" customFormat="1">
      <c r="A40" s="51">
        <v>7090043790702</v>
      </c>
      <c r="B40" s="61" t="s">
        <v>1655</v>
      </c>
      <c r="C40" s="53">
        <v>134</v>
      </c>
      <c r="D40" s="53">
        <v>118</v>
      </c>
      <c r="E40" s="54" t="s">
        <v>170</v>
      </c>
      <c r="F40" s="54" t="s">
        <v>170</v>
      </c>
      <c r="G40" s="54" t="s">
        <v>170</v>
      </c>
    </row>
    <row r="41" spans="1:7" s="55" customFormat="1">
      <c r="A41" s="51">
        <v>7090043790924</v>
      </c>
      <c r="B41" s="61" t="s">
        <v>1656</v>
      </c>
      <c r="C41" s="53">
        <v>397</v>
      </c>
      <c r="D41" s="53">
        <v>350</v>
      </c>
      <c r="E41" s="54" t="s">
        <v>170</v>
      </c>
      <c r="F41" s="54" t="s">
        <v>170</v>
      </c>
      <c r="G41" s="54" t="s">
        <v>170</v>
      </c>
    </row>
    <row r="42" spans="1:7" s="55" customFormat="1">
      <c r="A42" s="51">
        <v>7090043790931</v>
      </c>
      <c r="B42" s="61" t="s">
        <v>1657</v>
      </c>
      <c r="C42" s="53">
        <v>142</v>
      </c>
      <c r="D42" s="53">
        <v>125</v>
      </c>
      <c r="E42" s="54" t="s">
        <v>170</v>
      </c>
      <c r="F42" s="54" t="s">
        <v>170</v>
      </c>
      <c r="G42" s="54" t="s">
        <v>170</v>
      </c>
    </row>
    <row r="43" spans="1:7" s="55" customFormat="1">
      <c r="A43" s="62"/>
      <c r="B43" s="239"/>
      <c r="C43" s="239"/>
      <c r="D43" s="239"/>
      <c r="E43" s="239"/>
      <c r="F43" s="239"/>
      <c r="G43" s="239"/>
    </row>
    <row r="44" spans="1:7" s="55" customFormat="1">
      <c r="A44" s="617" t="s">
        <v>1658</v>
      </c>
      <c r="B44" s="617"/>
      <c r="C44" s="617"/>
      <c r="D44" s="617"/>
      <c r="E44" s="617"/>
      <c r="F44" s="617"/>
      <c r="G44" s="617"/>
    </row>
    <row r="45" spans="1:7" s="55" customFormat="1" ht="15.75">
      <c r="A45" s="63"/>
      <c r="B45" s="63"/>
      <c r="C45" s="618"/>
      <c r="D45" s="618"/>
      <c r="E45" s="618"/>
      <c r="F45" s="618"/>
      <c r="G45" s="619"/>
    </row>
    <row r="46" spans="1:7" s="55" customFormat="1">
      <c r="A46" s="183" t="s">
        <v>21</v>
      </c>
      <c r="B46" s="183" t="s">
        <v>22</v>
      </c>
      <c r="C46" s="183"/>
      <c r="D46" s="613" t="s">
        <v>1659</v>
      </c>
      <c r="E46" s="614"/>
      <c r="F46" s="614"/>
      <c r="G46" s="237"/>
    </row>
    <row r="47" spans="1:7" s="55" customFormat="1" ht="15.75">
      <c r="A47" s="64"/>
      <c r="B47" s="238"/>
      <c r="C47" s="238"/>
      <c r="D47" s="238"/>
      <c r="E47" s="238"/>
      <c r="F47" s="238"/>
      <c r="G47" s="238"/>
    </row>
    <row r="48" spans="1:7" s="55" customFormat="1">
      <c r="A48" s="11" t="s">
        <v>1660</v>
      </c>
      <c r="B48" s="11"/>
      <c r="C48" s="1" t="s">
        <v>163</v>
      </c>
      <c r="D48" s="1" t="s">
        <v>451</v>
      </c>
      <c r="E48" s="165" t="s">
        <v>452</v>
      </c>
      <c r="F48" s="236" t="s">
        <v>453</v>
      </c>
      <c r="G48" s="615" t="s">
        <v>1661</v>
      </c>
    </row>
    <row r="49" spans="1:7" s="55" customFormat="1">
      <c r="A49" s="10" t="s">
        <v>1662</v>
      </c>
      <c r="B49" s="10" t="s">
        <v>1663</v>
      </c>
      <c r="C49" s="167">
        <v>65</v>
      </c>
      <c r="D49" s="167">
        <v>50</v>
      </c>
      <c r="E49" s="240" t="s">
        <v>170</v>
      </c>
      <c r="F49" s="241" t="s">
        <v>170</v>
      </c>
      <c r="G49" s="616"/>
    </row>
    <row r="50" spans="1:7" s="55" customFormat="1">
      <c r="A50" s="10" t="s">
        <v>1664</v>
      </c>
      <c r="B50" s="10" t="s">
        <v>1665</v>
      </c>
      <c r="C50" s="167">
        <v>98</v>
      </c>
      <c r="D50" s="167">
        <v>75</v>
      </c>
      <c r="E50" s="240" t="s">
        <v>170</v>
      </c>
      <c r="F50" s="241" t="s">
        <v>170</v>
      </c>
      <c r="G50" s="616"/>
    </row>
    <row r="51" spans="1:7" s="55" customFormat="1">
      <c r="A51" s="10" t="s">
        <v>1666</v>
      </c>
      <c r="B51" s="10" t="s">
        <v>1667</v>
      </c>
      <c r="C51" s="167">
        <v>130</v>
      </c>
      <c r="D51" s="167">
        <v>100</v>
      </c>
      <c r="E51" s="240" t="s">
        <v>170</v>
      </c>
      <c r="F51" s="241" t="s">
        <v>170</v>
      </c>
      <c r="G51" s="616"/>
    </row>
    <row r="52" spans="1:7" s="55" customFormat="1">
      <c r="A52" s="10" t="s">
        <v>1668</v>
      </c>
      <c r="B52" s="10" t="s">
        <v>1669</v>
      </c>
      <c r="C52" s="167">
        <v>195</v>
      </c>
      <c r="D52" s="167">
        <v>150</v>
      </c>
      <c r="E52" s="240" t="s">
        <v>170</v>
      </c>
      <c r="F52" s="241" t="s">
        <v>170</v>
      </c>
      <c r="G52" s="616"/>
    </row>
    <row r="53" spans="1:7" s="55" customFormat="1">
      <c r="A53" s="13" t="s">
        <v>1670</v>
      </c>
      <c r="B53" s="10" t="s">
        <v>1671</v>
      </c>
      <c r="C53" s="167">
        <v>219</v>
      </c>
      <c r="D53" s="167">
        <v>168</v>
      </c>
      <c r="E53" s="240" t="s">
        <v>170</v>
      </c>
      <c r="F53" s="241" t="s">
        <v>170</v>
      </c>
      <c r="G53" s="616"/>
    </row>
    <row r="54" spans="1:7" s="55" customFormat="1">
      <c r="A54" s="13" t="s">
        <v>1672</v>
      </c>
      <c r="B54" s="10" t="s">
        <v>1673</v>
      </c>
      <c r="C54" s="167">
        <v>328</v>
      </c>
      <c r="D54" s="167">
        <v>252</v>
      </c>
      <c r="E54" s="240" t="s">
        <v>170</v>
      </c>
      <c r="F54" s="241" t="s">
        <v>170</v>
      </c>
      <c r="G54" s="616"/>
    </row>
    <row r="55" spans="1:7" s="55" customFormat="1">
      <c r="A55" s="13" t="s">
        <v>1674</v>
      </c>
      <c r="B55" s="10" t="s">
        <v>1675</v>
      </c>
      <c r="C55" s="167">
        <v>117</v>
      </c>
      <c r="D55" s="167">
        <v>90</v>
      </c>
      <c r="E55" s="240" t="s">
        <v>170</v>
      </c>
      <c r="F55" s="241" t="s">
        <v>170</v>
      </c>
      <c r="G55" s="616"/>
    </row>
    <row r="56" spans="1:7">
      <c r="A56" s="13" t="s">
        <v>1676</v>
      </c>
      <c r="B56" s="10" t="s">
        <v>1677</v>
      </c>
      <c r="C56" s="167">
        <v>176</v>
      </c>
      <c r="D56" s="167">
        <v>135</v>
      </c>
      <c r="E56" s="240" t="s">
        <v>170</v>
      </c>
      <c r="F56" s="241" t="s">
        <v>170</v>
      </c>
      <c r="G56" s="616"/>
    </row>
    <row r="57" spans="1:7">
      <c r="A57" s="13" t="s">
        <v>1678</v>
      </c>
      <c r="B57" s="10" t="s">
        <v>1679</v>
      </c>
      <c r="C57" s="167">
        <v>800</v>
      </c>
      <c r="D57" s="167">
        <v>615</v>
      </c>
      <c r="E57" s="240" t="s">
        <v>170</v>
      </c>
      <c r="F57" s="241" t="s">
        <v>170</v>
      </c>
      <c r="G57" s="616"/>
    </row>
    <row r="58" spans="1:7">
      <c r="A58" s="13" t="s">
        <v>1680</v>
      </c>
      <c r="B58" s="10" t="s">
        <v>1681</v>
      </c>
      <c r="C58" s="240">
        <v>1200</v>
      </c>
      <c r="D58" s="167">
        <v>923</v>
      </c>
      <c r="E58" s="240" t="s">
        <v>170</v>
      </c>
      <c r="F58" s="241" t="s">
        <v>170</v>
      </c>
      <c r="G58" s="616"/>
    </row>
  </sheetData>
  <mergeCells count="10">
    <mergeCell ref="D46:F46"/>
    <mergeCell ref="G48:G58"/>
    <mergeCell ref="A44:G44"/>
    <mergeCell ref="C45:E45"/>
    <mergeCell ref="F45:G45"/>
    <mergeCell ref="A10:G10"/>
    <mergeCell ref="A5:E5"/>
    <mergeCell ref="A9:G9"/>
    <mergeCell ref="A11:G11"/>
    <mergeCell ref="A12:G12"/>
  </mergeCells>
  <pageMargins left="0.7" right="0.7" top="0.75" bottom="0.75" header="0.3" footer="0.3"/>
  <pageSetup scale="3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DF20-E147-46F5-9AC1-DD9D065B4352}">
  <sheetPr>
    <tabColor rgb="FFC00000"/>
  </sheetPr>
  <dimension ref="A1:F52"/>
  <sheetViews>
    <sheetView zoomScale="130" zoomScaleNormal="130" workbookViewId="0">
      <selection activeCell="B23" sqref="B23"/>
    </sheetView>
  </sheetViews>
  <sheetFormatPr defaultRowHeight="15"/>
  <cols>
    <col min="1" max="1" width="39.140625" customWidth="1"/>
    <col min="2" max="2" width="78.85546875" bestFit="1" customWidth="1"/>
    <col min="3" max="3" width="11.5703125" style="34" bestFit="1" customWidth="1"/>
    <col min="4" max="4" width="9.42578125" bestFit="1" customWidth="1"/>
    <col min="5" max="6" width="21.140625" customWidth="1"/>
  </cols>
  <sheetData>
    <row r="1" spans="1:6" ht="86.25" customHeight="1"/>
    <row r="2" spans="1:6" ht="37.5" customHeight="1">
      <c r="A2" s="483" t="s">
        <v>1682</v>
      </c>
      <c r="B2" s="483"/>
      <c r="C2" s="489"/>
      <c r="D2" s="620" t="s">
        <v>1683</v>
      </c>
      <c r="E2" s="620"/>
      <c r="F2" s="620"/>
    </row>
    <row r="3" spans="1:6" ht="28.5" customHeight="1">
      <c r="A3" s="170" t="s">
        <v>18</v>
      </c>
      <c r="B3" s="170"/>
      <c r="C3" s="490"/>
      <c r="D3" s="620"/>
      <c r="E3" s="620"/>
      <c r="F3" s="620"/>
    </row>
    <row r="4" spans="1:6" ht="28.5" customHeight="1">
      <c r="A4" s="170" t="s">
        <v>314</v>
      </c>
      <c r="B4" s="170"/>
      <c r="C4" s="490"/>
      <c r="D4" s="620"/>
      <c r="E4" s="620"/>
      <c r="F4" s="620"/>
    </row>
    <row r="5" spans="1:6" ht="24">
      <c r="A5" s="170" t="s">
        <v>20</v>
      </c>
      <c r="B5" s="170"/>
      <c r="C5" s="490"/>
      <c r="D5" s="621"/>
      <c r="E5" s="621"/>
      <c r="F5" s="621"/>
    </row>
    <row r="6" spans="1:6">
      <c r="A6" s="181" t="s">
        <v>21</v>
      </c>
      <c r="B6" s="181" t="s">
        <v>22</v>
      </c>
      <c r="C6" s="181" t="s">
        <v>315</v>
      </c>
      <c r="D6" s="181" t="s">
        <v>1684</v>
      </c>
      <c r="E6" s="182" t="s">
        <v>163</v>
      </c>
      <c r="F6" s="180" t="s">
        <v>1579</v>
      </c>
    </row>
    <row r="7" spans="1:6">
      <c r="A7" s="49" t="s">
        <v>1685</v>
      </c>
      <c r="B7" s="49"/>
      <c r="C7" s="491"/>
      <c r="D7" s="49"/>
      <c r="E7" s="49"/>
      <c r="F7" s="49"/>
    </row>
    <row r="8" spans="1:6">
      <c r="A8" s="51" t="s">
        <v>1686</v>
      </c>
      <c r="B8" s="473" t="s">
        <v>1687</v>
      </c>
      <c r="C8" s="25" t="s">
        <v>322</v>
      </c>
      <c r="D8" s="481" t="s">
        <v>1688</v>
      </c>
      <c r="E8" s="53">
        <v>325</v>
      </c>
      <c r="F8" s="53">
        <v>227.49999999999997</v>
      </c>
    </row>
    <row r="9" spans="1:6">
      <c r="A9" s="51" t="s">
        <v>1689</v>
      </c>
      <c r="B9" s="473" t="s">
        <v>1690</v>
      </c>
      <c r="C9" s="25" t="s">
        <v>322</v>
      </c>
      <c r="D9" s="481" t="s">
        <v>1688</v>
      </c>
      <c r="E9" s="53">
        <v>375</v>
      </c>
      <c r="F9" s="53">
        <v>262.5</v>
      </c>
    </row>
    <row r="10" spans="1:6">
      <c r="A10" s="51" t="s">
        <v>1691</v>
      </c>
      <c r="B10" s="473" t="s">
        <v>1692</v>
      </c>
      <c r="C10" s="25" t="s">
        <v>322</v>
      </c>
      <c r="D10" s="481" t="s">
        <v>1688</v>
      </c>
      <c r="E10" s="53">
        <v>450</v>
      </c>
      <c r="F10" s="53">
        <v>315</v>
      </c>
    </row>
    <row r="11" spans="1:6">
      <c r="A11" s="51" t="s">
        <v>1693</v>
      </c>
      <c r="B11" s="473" t="s">
        <v>1694</v>
      </c>
      <c r="C11" s="25"/>
      <c r="D11" s="481" t="s">
        <v>1688</v>
      </c>
      <c r="E11" s="53">
        <v>475</v>
      </c>
      <c r="F11" s="53">
        <v>332.5</v>
      </c>
    </row>
    <row r="12" spans="1:6">
      <c r="A12" s="51" t="s">
        <v>1695</v>
      </c>
      <c r="B12" s="473" t="s">
        <v>1696</v>
      </c>
      <c r="C12" s="25"/>
      <c r="D12" s="481" t="s">
        <v>1688</v>
      </c>
      <c r="E12" s="53">
        <v>625</v>
      </c>
      <c r="F12" s="53">
        <v>437.5</v>
      </c>
    </row>
    <row r="13" spans="1:6">
      <c r="A13" s="51" t="s">
        <v>1697</v>
      </c>
      <c r="B13" s="473" t="s">
        <v>1698</v>
      </c>
      <c r="C13" s="25" t="s">
        <v>322</v>
      </c>
      <c r="D13" s="481" t="s">
        <v>1688</v>
      </c>
      <c r="E13" s="53">
        <v>650</v>
      </c>
      <c r="F13" s="53">
        <v>454.99999999999994</v>
      </c>
    </row>
    <row r="14" spans="1:6">
      <c r="A14" s="51" t="s">
        <v>1699</v>
      </c>
      <c r="B14" s="473" t="s">
        <v>1700</v>
      </c>
      <c r="C14" s="25" t="s">
        <v>322</v>
      </c>
      <c r="D14" s="481" t="s">
        <v>1688</v>
      </c>
      <c r="E14" s="53">
        <v>650</v>
      </c>
      <c r="F14" s="53">
        <v>454.99999999999994</v>
      </c>
    </row>
    <row r="15" spans="1:6" ht="30">
      <c r="A15" s="51" t="s">
        <v>1701</v>
      </c>
      <c r="B15" s="473" t="s">
        <v>1702</v>
      </c>
      <c r="C15" s="25" t="s">
        <v>322</v>
      </c>
      <c r="D15" s="481" t="s">
        <v>1688</v>
      </c>
      <c r="E15" s="53">
        <v>675</v>
      </c>
      <c r="F15" s="53">
        <v>472.49999999999994</v>
      </c>
    </row>
    <row r="17" spans="1:6">
      <c r="A17" s="49" t="s">
        <v>1703</v>
      </c>
      <c r="B17" s="49"/>
      <c r="C17" s="491"/>
      <c r="D17" s="482"/>
      <c r="E17" s="49"/>
      <c r="F17" s="49"/>
    </row>
    <row r="18" spans="1:6">
      <c r="A18" s="51" t="s">
        <v>1704</v>
      </c>
      <c r="B18" s="473" t="s">
        <v>1705</v>
      </c>
      <c r="C18" s="480"/>
      <c r="D18" s="481" t="s">
        <v>1688</v>
      </c>
      <c r="E18" s="53">
        <v>900</v>
      </c>
      <c r="F18" s="53">
        <v>630</v>
      </c>
    </row>
    <row r="19" spans="1:6">
      <c r="A19" s="51" t="s">
        <v>1706</v>
      </c>
      <c r="B19" s="473" t="s">
        <v>1707</v>
      </c>
      <c r="C19" s="480"/>
      <c r="D19" s="481" t="s">
        <v>1688</v>
      </c>
      <c r="E19" s="53">
        <v>1100</v>
      </c>
      <c r="F19" s="53">
        <v>770</v>
      </c>
    </row>
    <row r="20" spans="1:6">
      <c r="A20" s="51" t="s">
        <v>1708</v>
      </c>
      <c r="B20" s="473" t="s">
        <v>1709</v>
      </c>
      <c r="C20" s="25" t="s">
        <v>322</v>
      </c>
      <c r="D20" s="481" t="s">
        <v>1688</v>
      </c>
      <c r="E20" s="53">
        <v>2100</v>
      </c>
      <c r="F20" s="53">
        <v>1470</v>
      </c>
    </row>
    <row r="21" spans="1:6">
      <c r="A21" s="51" t="s">
        <v>1710</v>
      </c>
      <c r="B21" s="473" t="s">
        <v>1711</v>
      </c>
      <c r="C21" s="25"/>
      <c r="D21" s="481"/>
      <c r="E21" s="53">
        <v>2300</v>
      </c>
      <c r="F21" s="53">
        <v>1610</v>
      </c>
    </row>
    <row r="22" spans="1:6" ht="30">
      <c r="A22" s="51" t="s">
        <v>1712</v>
      </c>
      <c r="B22" s="473" t="s">
        <v>1713</v>
      </c>
      <c r="C22" s="25" t="s">
        <v>322</v>
      </c>
      <c r="D22" s="481" t="s">
        <v>1688</v>
      </c>
      <c r="E22" s="53">
        <v>1900</v>
      </c>
      <c r="F22" s="53">
        <v>1330</v>
      </c>
    </row>
    <row r="23" spans="1:6">
      <c r="A23" s="51" t="s">
        <v>1714</v>
      </c>
      <c r="B23" s="473" t="s">
        <v>1715</v>
      </c>
      <c r="C23" s="25"/>
      <c r="D23" s="481"/>
      <c r="E23" s="53">
        <v>2500</v>
      </c>
      <c r="F23" s="53">
        <v>1750</v>
      </c>
    </row>
    <row r="24" spans="1:6">
      <c r="A24" s="51" t="s">
        <v>1716</v>
      </c>
      <c r="B24" s="473" t="s">
        <v>1717</v>
      </c>
      <c r="C24" s="480"/>
      <c r="D24" s="481"/>
      <c r="E24" s="53">
        <v>1800</v>
      </c>
      <c r="F24" s="53">
        <v>1260</v>
      </c>
    </row>
    <row r="25" spans="1:6">
      <c r="A25" s="51" t="s">
        <v>1718</v>
      </c>
      <c r="B25" s="473" t="s">
        <v>1719</v>
      </c>
      <c r="C25" s="480"/>
      <c r="D25" s="481" t="s">
        <v>1688</v>
      </c>
      <c r="E25" s="53">
        <v>425</v>
      </c>
      <c r="F25" s="53">
        <v>297.5</v>
      </c>
    </row>
    <row r="26" spans="1:6">
      <c r="D26" s="20"/>
    </row>
    <row r="27" spans="1:6">
      <c r="A27" s="49" t="s">
        <v>1720</v>
      </c>
      <c r="B27" s="49"/>
      <c r="C27" s="491"/>
      <c r="D27" s="482"/>
      <c r="E27" s="49"/>
      <c r="F27" s="49"/>
    </row>
    <row r="28" spans="1:6">
      <c r="A28" s="51" t="s">
        <v>1721</v>
      </c>
      <c r="B28" s="473" t="s">
        <v>1722</v>
      </c>
      <c r="C28" s="480"/>
      <c r="D28" s="481" t="s">
        <v>1688</v>
      </c>
      <c r="E28" s="53">
        <v>225</v>
      </c>
      <c r="F28" s="53">
        <v>157.5</v>
      </c>
    </row>
    <row r="29" spans="1:6">
      <c r="A29" s="51" t="s">
        <v>1723</v>
      </c>
      <c r="B29" s="473" t="s">
        <v>1724</v>
      </c>
      <c r="C29" s="480"/>
      <c r="D29" s="481" t="s">
        <v>1688</v>
      </c>
      <c r="E29" s="53">
        <v>600</v>
      </c>
      <c r="F29" s="53">
        <v>420</v>
      </c>
    </row>
    <row r="30" spans="1:6">
      <c r="A30" s="51" t="s">
        <v>1725</v>
      </c>
      <c r="B30" s="473" t="s">
        <v>1726</v>
      </c>
      <c r="C30" s="480"/>
      <c r="D30" s="481" t="s">
        <v>1688</v>
      </c>
      <c r="E30" s="53">
        <v>495</v>
      </c>
      <c r="F30" s="53">
        <v>346.5</v>
      </c>
    </row>
    <row r="31" spans="1:6" ht="30">
      <c r="A31" t="s">
        <v>1727</v>
      </c>
      <c r="B31" s="473" t="s">
        <v>1728</v>
      </c>
      <c r="C31" s="480"/>
      <c r="D31" s="481" t="s">
        <v>1688</v>
      </c>
      <c r="E31" s="53">
        <v>650</v>
      </c>
      <c r="F31" s="53">
        <v>454.99999999999994</v>
      </c>
    </row>
    <row r="32" spans="1:6">
      <c r="A32" s="51" t="s">
        <v>1729</v>
      </c>
      <c r="B32" s="473" t="s">
        <v>1730</v>
      </c>
      <c r="C32" s="480"/>
      <c r="D32" s="481" t="s">
        <v>1688</v>
      </c>
      <c r="E32" s="53">
        <v>495</v>
      </c>
      <c r="F32" s="53">
        <v>346.5</v>
      </c>
    </row>
    <row r="33" spans="1:6">
      <c r="A33" s="51" t="s">
        <v>1731</v>
      </c>
      <c r="B33" s="473" t="s">
        <v>1732</v>
      </c>
      <c r="C33" s="480"/>
      <c r="D33" s="481" t="s">
        <v>1688</v>
      </c>
      <c r="E33" s="53">
        <v>525</v>
      </c>
      <c r="F33" s="53">
        <v>367.5</v>
      </c>
    </row>
    <row r="34" spans="1:6">
      <c r="A34" s="51" t="s">
        <v>1733</v>
      </c>
      <c r="B34" s="473" t="s">
        <v>1734</v>
      </c>
      <c r="C34" s="480"/>
      <c r="D34" s="481" t="s">
        <v>1688</v>
      </c>
      <c r="E34" s="53">
        <v>575</v>
      </c>
      <c r="F34" s="53">
        <v>402.5</v>
      </c>
    </row>
    <row r="36" spans="1:6">
      <c r="A36" s="49" t="s">
        <v>1735</v>
      </c>
      <c r="B36" s="49"/>
      <c r="C36" s="491"/>
      <c r="D36" s="482"/>
      <c r="E36" s="49"/>
      <c r="F36" s="49"/>
    </row>
    <row r="37" spans="1:6">
      <c r="A37" s="51" t="s">
        <v>1736</v>
      </c>
      <c r="B37" s="473" t="s">
        <v>1737</v>
      </c>
      <c r="C37" s="480"/>
      <c r="D37" s="481" t="s">
        <v>1738</v>
      </c>
      <c r="E37" s="53">
        <v>120</v>
      </c>
      <c r="F37" s="53">
        <v>84</v>
      </c>
    </row>
    <row r="38" spans="1:6" ht="30">
      <c r="A38" s="51" t="s">
        <v>1739</v>
      </c>
      <c r="B38" s="473" t="s">
        <v>1740</v>
      </c>
      <c r="C38" s="480"/>
      <c r="D38" s="481" t="s">
        <v>1738</v>
      </c>
      <c r="E38" s="53">
        <v>120</v>
      </c>
      <c r="F38" s="53">
        <v>84</v>
      </c>
    </row>
    <row r="39" spans="1:6">
      <c r="A39" s="51" t="s">
        <v>1741</v>
      </c>
      <c r="B39" s="473" t="s">
        <v>1742</v>
      </c>
      <c r="C39" s="480"/>
      <c r="D39" s="481" t="s">
        <v>1738</v>
      </c>
      <c r="E39" s="53">
        <v>195</v>
      </c>
      <c r="F39" s="53">
        <v>136.5</v>
      </c>
    </row>
    <row r="40" spans="1:6">
      <c r="A40" s="51" t="s">
        <v>1743</v>
      </c>
      <c r="B40" s="473" t="s">
        <v>1744</v>
      </c>
      <c r="C40" s="480"/>
      <c r="D40" s="481" t="s">
        <v>1738</v>
      </c>
      <c r="E40" s="53">
        <v>225</v>
      </c>
      <c r="F40" s="53">
        <v>157.5</v>
      </c>
    </row>
    <row r="41" spans="1:6">
      <c r="A41" s="51" t="s">
        <v>1745</v>
      </c>
      <c r="B41" s="473" t="s">
        <v>1746</v>
      </c>
      <c r="C41" s="480"/>
      <c r="D41" s="481" t="s">
        <v>1738</v>
      </c>
      <c r="E41" s="53">
        <v>118</v>
      </c>
      <c r="F41" s="53">
        <v>99</v>
      </c>
    </row>
    <row r="42" spans="1:6">
      <c r="A42" s="51" t="s">
        <v>1747</v>
      </c>
      <c r="B42" s="473" t="s">
        <v>1748</v>
      </c>
      <c r="C42" s="480"/>
      <c r="D42" s="481" t="s">
        <v>1738</v>
      </c>
      <c r="E42" s="53">
        <v>127</v>
      </c>
      <c r="F42" s="53">
        <v>106</v>
      </c>
    </row>
    <row r="43" spans="1:6">
      <c r="A43" s="51" t="s">
        <v>1749</v>
      </c>
      <c r="B43" s="473" t="s">
        <v>1750</v>
      </c>
      <c r="C43" s="480"/>
      <c r="D43" s="481" t="s">
        <v>1738</v>
      </c>
      <c r="E43" s="53">
        <v>184</v>
      </c>
      <c r="F43" s="53">
        <v>153</v>
      </c>
    </row>
    <row r="44" spans="1:6">
      <c r="A44" s="51" t="s">
        <v>1751</v>
      </c>
      <c r="B44" s="473" t="s">
        <v>1752</v>
      </c>
      <c r="C44" s="480"/>
      <c r="D44" s="481" t="s">
        <v>1738</v>
      </c>
      <c r="E44" s="53">
        <v>205</v>
      </c>
      <c r="F44" s="53">
        <v>171</v>
      </c>
    </row>
    <row r="45" spans="1:6">
      <c r="D45" s="20"/>
    </row>
    <row r="46" spans="1:6">
      <c r="A46" s="49" t="s">
        <v>1753</v>
      </c>
      <c r="B46" s="49"/>
      <c r="C46" s="491"/>
      <c r="D46" s="482"/>
      <c r="E46" s="49"/>
      <c r="F46" s="49"/>
    </row>
    <row r="47" spans="1:6">
      <c r="A47" s="51" t="s">
        <v>1754</v>
      </c>
      <c r="B47" s="473" t="s">
        <v>1755</v>
      </c>
      <c r="C47" s="480"/>
      <c r="D47" s="481" t="s">
        <v>1738</v>
      </c>
      <c r="E47" s="53">
        <v>300</v>
      </c>
      <c r="F47" s="53">
        <v>210</v>
      </c>
    </row>
    <row r="48" spans="1:6">
      <c r="D48" s="20"/>
    </row>
    <row r="49" spans="1:6">
      <c r="A49" s="49" t="s">
        <v>1756</v>
      </c>
      <c r="B49" s="49"/>
      <c r="C49" s="491"/>
      <c r="D49" s="482"/>
      <c r="E49" s="49"/>
      <c r="F49" s="49"/>
    </row>
    <row r="50" spans="1:6">
      <c r="A50" s="51" t="s">
        <v>1757</v>
      </c>
      <c r="B50" s="473" t="s">
        <v>1758</v>
      </c>
      <c r="C50" s="480"/>
      <c r="D50" s="481" t="s">
        <v>1738</v>
      </c>
      <c r="E50" s="53">
        <v>275</v>
      </c>
      <c r="F50" s="53">
        <v>192.5</v>
      </c>
    </row>
    <row r="51" spans="1:6">
      <c r="A51" s="51" t="s">
        <v>1759</v>
      </c>
      <c r="B51" s="473" t="s">
        <v>1760</v>
      </c>
      <c r="C51" s="480"/>
      <c r="D51" s="481" t="s">
        <v>1738</v>
      </c>
      <c r="E51" s="53">
        <v>50</v>
      </c>
      <c r="F51" s="53">
        <v>35</v>
      </c>
    </row>
    <row r="52" spans="1:6">
      <c r="A52" s="51" t="s">
        <v>1761</v>
      </c>
      <c r="B52" s="473" t="s">
        <v>1762</v>
      </c>
      <c r="C52" s="480"/>
      <c r="D52" s="481" t="s">
        <v>1738</v>
      </c>
      <c r="E52" s="53">
        <v>87.5</v>
      </c>
      <c r="F52" s="53">
        <v>125</v>
      </c>
    </row>
  </sheetData>
  <mergeCells count="1">
    <mergeCell ref="D2:F5"/>
  </mergeCells>
  <hyperlinks>
    <hyperlink ref="C8" r:id="rId1" xr:uid="{12E92313-8736-4973-A9E2-0DE283418100}"/>
    <hyperlink ref="C9" r:id="rId2" xr:uid="{51203CC9-3B3D-489B-B684-DB64BE01C774}"/>
    <hyperlink ref="C10" r:id="rId3" xr:uid="{710DA56B-3DF8-4543-A174-AA8D543D0F85}"/>
    <hyperlink ref="C14" r:id="rId4" xr:uid="{BABFB630-6485-49CA-91CC-B628350D471A}"/>
    <hyperlink ref="C15" r:id="rId5" xr:uid="{80B01639-BFD7-48AF-AD4C-AC024F1CA84F}"/>
    <hyperlink ref="C13" r:id="rId6" xr:uid="{3F1F17E3-C32E-456E-B4A3-44961663ED04}"/>
    <hyperlink ref="C22" r:id="rId7" xr:uid="{017FADCD-7C16-4979-9736-8BED71A88B99}"/>
    <hyperlink ref="C20" r:id="rId8" xr:uid="{9FF4FC6D-31D8-4F38-B473-F85DABF80C3C}"/>
  </hyperlinks>
  <pageMargins left="0.7" right="0.7" top="0.75" bottom="0.75" header="0.3" footer="0.3"/>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365B-9F6C-4DD1-9242-F35160C678A0}">
  <sheetPr>
    <tabColor theme="5" tint="-0.499984740745262"/>
  </sheetPr>
  <dimension ref="A1:D26"/>
  <sheetViews>
    <sheetView workbookViewId="0">
      <selection activeCell="A23" sqref="A23"/>
    </sheetView>
  </sheetViews>
  <sheetFormatPr defaultRowHeight="15"/>
  <cols>
    <col min="1" max="1" width="41.140625" customWidth="1"/>
    <col min="2" max="2" width="119.42578125" customWidth="1"/>
    <col min="3" max="4" width="32.42578125" customWidth="1"/>
  </cols>
  <sheetData>
    <row r="1" spans="1:4" ht="88.5" customHeight="1"/>
    <row r="2" spans="1:4" ht="97.5" customHeight="1">
      <c r="A2" s="488" t="s">
        <v>1763</v>
      </c>
      <c r="C2" s="620" t="s">
        <v>1764</v>
      </c>
      <c r="D2" s="620"/>
    </row>
    <row r="3" spans="1:4" ht="24">
      <c r="A3" s="170" t="s">
        <v>18</v>
      </c>
      <c r="B3" s="486"/>
      <c r="C3" s="620"/>
      <c r="D3" s="620"/>
    </row>
    <row r="4" spans="1:4" ht="24" customHeight="1">
      <c r="A4" s="170" t="s">
        <v>314</v>
      </c>
      <c r="B4" s="486"/>
      <c r="C4" s="620"/>
      <c r="D4" s="620"/>
    </row>
    <row r="5" spans="1:4" ht="24">
      <c r="A5" s="170" t="s">
        <v>20</v>
      </c>
      <c r="B5" s="486"/>
      <c r="C5" s="620"/>
      <c r="D5" s="620"/>
    </row>
    <row r="6" spans="1:4" ht="24">
      <c r="A6" s="170"/>
    </row>
    <row r="7" spans="1:4">
      <c r="A7" s="181" t="s">
        <v>21</v>
      </c>
      <c r="B7" s="181" t="s">
        <v>22</v>
      </c>
      <c r="C7" s="182" t="s">
        <v>163</v>
      </c>
      <c r="D7" s="180" t="s">
        <v>1579</v>
      </c>
    </row>
    <row r="8" spans="1:4">
      <c r="A8" s="49" t="s">
        <v>1541</v>
      </c>
      <c r="B8" s="49"/>
      <c r="C8" s="49"/>
      <c r="D8" s="49"/>
    </row>
    <row r="9" spans="1:4">
      <c r="A9" s="51" t="s">
        <v>1765</v>
      </c>
      <c r="B9" s="473" t="s">
        <v>1766</v>
      </c>
      <c r="C9" s="53" t="s">
        <v>1767</v>
      </c>
      <c r="D9" s="53" t="s">
        <v>1767</v>
      </c>
    </row>
    <row r="10" spans="1:4">
      <c r="A10" s="51" t="s">
        <v>1768</v>
      </c>
      <c r="B10" s="473" t="s">
        <v>1769</v>
      </c>
      <c r="C10" s="53" t="s">
        <v>1767</v>
      </c>
      <c r="D10" s="53" t="s">
        <v>1767</v>
      </c>
    </row>
    <row r="12" spans="1:4">
      <c r="A12" s="49" t="s">
        <v>1770</v>
      </c>
      <c r="B12" s="49"/>
      <c r="C12" s="49"/>
      <c r="D12" s="49"/>
    </row>
    <row r="13" spans="1:4">
      <c r="A13" s="51" t="s">
        <v>1771</v>
      </c>
      <c r="B13" s="473" t="s">
        <v>1772</v>
      </c>
      <c r="C13" s="53">
        <v>1662</v>
      </c>
      <c r="D13" s="53">
        <v>1330</v>
      </c>
    </row>
    <row r="14" spans="1:4">
      <c r="A14" s="51" t="s">
        <v>1773</v>
      </c>
      <c r="B14" s="473" t="s">
        <v>1774</v>
      </c>
      <c r="C14" s="53">
        <v>2308</v>
      </c>
      <c r="D14" s="53">
        <v>1847</v>
      </c>
    </row>
    <row r="15" spans="1:4">
      <c r="A15" s="51" t="s">
        <v>1775</v>
      </c>
      <c r="B15" s="473" t="s">
        <v>1776</v>
      </c>
      <c r="C15" s="53">
        <v>623</v>
      </c>
      <c r="D15" s="53">
        <v>499</v>
      </c>
    </row>
    <row r="16" spans="1:4">
      <c r="A16" s="51" t="s">
        <v>1777</v>
      </c>
      <c r="B16" s="473" t="s">
        <v>1778</v>
      </c>
      <c r="C16" s="53">
        <v>923</v>
      </c>
      <c r="D16" s="53">
        <v>739</v>
      </c>
    </row>
    <row r="18" spans="1:4">
      <c r="A18" s="49" t="s">
        <v>1779</v>
      </c>
      <c r="B18" s="49"/>
      <c r="C18" s="49"/>
      <c r="D18" s="49"/>
    </row>
    <row r="19" spans="1:4">
      <c r="A19" s="51" t="s">
        <v>1780</v>
      </c>
      <c r="B19" s="473" t="s">
        <v>1781</v>
      </c>
      <c r="C19" s="53">
        <v>1192</v>
      </c>
      <c r="D19" s="53">
        <v>954</v>
      </c>
    </row>
    <row r="20" spans="1:4">
      <c r="A20" s="51" t="s">
        <v>1782</v>
      </c>
      <c r="B20" s="473" t="s">
        <v>1783</v>
      </c>
      <c r="C20" s="53">
        <v>1515</v>
      </c>
      <c r="D20" s="53">
        <v>1212</v>
      </c>
    </row>
    <row r="21" spans="1:4">
      <c r="A21" s="51" t="s">
        <v>1784</v>
      </c>
      <c r="B21" s="473" t="s">
        <v>1785</v>
      </c>
      <c r="C21" s="53">
        <v>1752</v>
      </c>
      <c r="D21" s="53">
        <v>1402</v>
      </c>
    </row>
    <row r="22" spans="1:4">
      <c r="A22" s="51" t="s">
        <v>1786</v>
      </c>
      <c r="B22" s="473" t="s">
        <v>1787</v>
      </c>
      <c r="C22" s="53">
        <v>1038</v>
      </c>
      <c r="D22" s="53">
        <v>831</v>
      </c>
    </row>
    <row r="23" spans="1:4">
      <c r="A23" s="541" t="s">
        <v>1788</v>
      </c>
      <c r="B23" s="542" t="s">
        <v>1789</v>
      </c>
      <c r="C23" s="543">
        <v>1315</v>
      </c>
      <c r="D23" s="543">
        <v>1052</v>
      </c>
    </row>
    <row r="24" spans="1:4">
      <c r="A24" s="51" t="s">
        <v>1790</v>
      </c>
      <c r="B24" s="473" t="s">
        <v>1791</v>
      </c>
      <c r="C24" s="53">
        <v>1518</v>
      </c>
      <c r="D24" s="53">
        <v>1215</v>
      </c>
    </row>
    <row r="25" spans="1:4">
      <c r="A25" s="51" t="s">
        <v>1792</v>
      </c>
      <c r="B25" s="473" t="s">
        <v>1793</v>
      </c>
      <c r="C25" s="53">
        <v>1524</v>
      </c>
      <c r="D25" s="53">
        <v>1220</v>
      </c>
    </row>
    <row r="26" spans="1:4">
      <c r="A26" s="74" t="s">
        <v>1794</v>
      </c>
      <c r="B26" s="74" t="s">
        <v>1795</v>
      </c>
      <c r="C26" s="53">
        <v>28</v>
      </c>
      <c r="D26" s="53">
        <v>21</v>
      </c>
    </row>
  </sheetData>
  <mergeCells count="1">
    <mergeCell ref="C2:D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2AF7-B42A-40B3-8192-3E0D52C737FF}">
  <sheetPr>
    <tabColor theme="5" tint="-0.499984740745262"/>
  </sheetPr>
  <dimension ref="A9:D18"/>
  <sheetViews>
    <sheetView zoomScale="85" zoomScaleNormal="85" workbookViewId="0">
      <selection activeCell="B23" sqref="B23"/>
    </sheetView>
  </sheetViews>
  <sheetFormatPr defaultRowHeight="15"/>
  <cols>
    <col min="1" max="1" width="23.140625" customWidth="1"/>
    <col min="2" max="2" width="101.42578125" customWidth="1"/>
    <col min="3" max="3" width="22.85546875" customWidth="1"/>
  </cols>
  <sheetData>
    <row r="9" spans="1:4" ht="24">
      <c r="A9" s="170" t="s">
        <v>18</v>
      </c>
      <c r="B9" s="171"/>
      <c r="C9" s="171"/>
    </row>
    <row r="10" spans="1:4" ht="24">
      <c r="A10" s="170" t="s">
        <v>314</v>
      </c>
      <c r="B10" s="170"/>
      <c r="C10" s="170"/>
    </row>
    <row r="11" spans="1:4" ht="24">
      <c r="A11" s="170"/>
      <c r="B11" s="170"/>
      <c r="C11" s="170"/>
    </row>
    <row r="12" spans="1:4" ht="24">
      <c r="A12" s="170" t="s">
        <v>20</v>
      </c>
      <c r="B12" s="170"/>
      <c r="C12" s="170"/>
    </row>
    <row r="13" spans="1:4" ht="24">
      <c r="A13" s="170" t="s">
        <v>1796</v>
      </c>
      <c r="B13" s="170"/>
      <c r="C13" s="170"/>
    </row>
    <row r="14" spans="1:4" ht="18.75">
      <c r="A14" s="380" t="s">
        <v>21</v>
      </c>
      <c r="B14" s="380" t="s">
        <v>22</v>
      </c>
      <c r="C14" s="380" t="s">
        <v>23</v>
      </c>
      <c r="D14" s="380" t="s">
        <v>492</v>
      </c>
    </row>
    <row r="15" spans="1:4">
      <c r="A15" s="186"/>
      <c r="B15" s="186"/>
      <c r="C15" s="186"/>
      <c r="D15" s="186"/>
    </row>
    <row r="16" spans="1:4">
      <c r="A16" s="187" t="s">
        <v>28</v>
      </c>
      <c r="B16" s="187"/>
      <c r="C16" s="187"/>
      <c r="D16" s="187"/>
    </row>
    <row r="17" spans="1:4" ht="45">
      <c r="A17" s="188" t="s">
        <v>1797</v>
      </c>
      <c r="B17" s="126" t="s">
        <v>1798</v>
      </c>
      <c r="C17" s="191">
        <f>D17*0.85</f>
        <v>594.15</v>
      </c>
      <c r="D17" s="191">
        <v>699</v>
      </c>
    </row>
    <row r="18" spans="1:4">
      <c r="A18" s="188" t="s">
        <v>1799</v>
      </c>
      <c r="B18" s="126" t="s">
        <v>1800</v>
      </c>
      <c r="C18" s="191">
        <v>43</v>
      </c>
      <c r="D18" s="191">
        <v>50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E7B1-CC2C-480C-8159-B1189D701D4D}">
  <sheetPr>
    <tabColor rgb="FF002060"/>
  </sheetPr>
  <dimension ref="A9:H36"/>
  <sheetViews>
    <sheetView zoomScale="85" zoomScaleNormal="100" workbookViewId="0">
      <selection activeCell="B16" sqref="B16"/>
    </sheetView>
  </sheetViews>
  <sheetFormatPr defaultRowHeight="15"/>
  <cols>
    <col min="1" max="1" width="23.140625" customWidth="1"/>
    <col min="2" max="2" width="69.85546875" customWidth="1"/>
    <col min="3" max="6" width="23.5703125" customWidth="1"/>
    <col min="8" max="9" width="5.42578125" bestFit="1" customWidth="1"/>
  </cols>
  <sheetData>
    <row r="9" spans="1:6" ht="24">
      <c r="A9" s="622" t="s">
        <v>1801</v>
      </c>
      <c r="B9" s="622"/>
      <c r="C9" s="622"/>
      <c r="D9" s="622"/>
      <c r="E9" s="100"/>
      <c r="F9" s="100"/>
    </row>
    <row r="10" spans="1:6" ht="24">
      <c r="A10" s="170" t="s">
        <v>18</v>
      </c>
      <c r="B10" s="249"/>
      <c r="C10" s="249"/>
      <c r="D10" s="249"/>
      <c r="E10" s="100"/>
      <c r="F10" s="100"/>
    </row>
    <row r="11" spans="1:6" ht="24">
      <c r="A11" s="170" t="s">
        <v>314</v>
      </c>
      <c r="B11" s="249"/>
      <c r="C11" s="249"/>
      <c r="D11" s="249"/>
      <c r="E11" s="100"/>
      <c r="F11" s="100"/>
    </row>
    <row r="12" spans="1:6" ht="24">
      <c r="A12" s="249" t="s">
        <v>20</v>
      </c>
      <c r="B12" s="249"/>
      <c r="C12" s="249"/>
      <c r="D12" s="249"/>
      <c r="E12" s="100"/>
      <c r="F12" s="100"/>
    </row>
    <row r="13" spans="1:6" ht="158.25" customHeight="1">
      <c r="A13" s="623" t="s">
        <v>1802</v>
      </c>
      <c r="B13" s="578"/>
      <c r="C13" s="578"/>
      <c r="D13" s="578"/>
      <c r="E13" s="578"/>
      <c r="F13" s="578"/>
    </row>
    <row r="14" spans="1:6" ht="24">
      <c r="A14" s="249"/>
      <c r="B14" s="249"/>
      <c r="C14" s="249"/>
      <c r="D14" s="249"/>
      <c r="E14" s="100"/>
      <c r="F14" s="100"/>
    </row>
    <row r="15" spans="1:6" ht="24">
      <c r="A15" s="249"/>
      <c r="B15" s="249"/>
      <c r="C15" s="249"/>
      <c r="D15" s="249"/>
      <c r="E15" s="100"/>
      <c r="F15" s="100"/>
    </row>
    <row r="16" spans="1:6" ht="30">
      <c r="A16" s="406" t="s">
        <v>21</v>
      </c>
      <c r="B16" s="406" t="s">
        <v>22</v>
      </c>
      <c r="C16" s="406" t="s">
        <v>1803</v>
      </c>
      <c r="D16" s="406" t="s">
        <v>163</v>
      </c>
      <c r="E16" s="407" t="s">
        <v>1804</v>
      </c>
      <c r="F16" s="407" t="s">
        <v>1805</v>
      </c>
    </row>
    <row r="18" spans="1:8">
      <c r="A18" s="187" t="s">
        <v>1806</v>
      </c>
      <c r="B18" s="187"/>
      <c r="C18" s="187"/>
      <c r="D18" s="187"/>
      <c r="E18" s="187"/>
      <c r="F18" s="187"/>
    </row>
    <row r="19" spans="1:8">
      <c r="A19" s="188" t="s">
        <v>1807</v>
      </c>
      <c r="B19" s="126" t="s">
        <v>1808</v>
      </c>
      <c r="C19" s="53"/>
      <c r="D19" s="53">
        <v>795</v>
      </c>
      <c r="E19" s="496"/>
      <c r="F19" s="496">
        <v>795</v>
      </c>
    </row>
    <row r="20" spans="1:8">
      <c r="A20" s="409"/>
      <c r="B20" s="409"/>
      <c r="C20" s="410"/>
      <c r="D20" s="410"/>
      <c r="E20" s="410"/>
      <c r="F20" s="410"/>
    </row>
    <row r="21" spans="1:8">
      <c r="A21" s="187" t="s">
        <v>1809</v>
      </c>
      <c r="B21" s="187"/>
      <c r="C21" s="408"/>
      <c r="D21" s="408"/>
      <c r="E21" s="408"/>
      <c r="F21" s="408"/>
    </row>
    <row r="22" spans="1:8">
      <c r="A22" s="189" t="s">
        <v>1810</v>
      </c>
      <c r="B22" s="126" t="s">
        <v>1811</v>
      </c>
      <c r="C22" s="534">
        <v>28</v>
      </c>
      <c r="D22" s="534">
        <v>1008</v>
      </c>
      <c r="E22" s="496">
        <v>22.4</v>
      </c>
      <c r="F22" s="496">
        <v>806.4</v>
      </c>
    </row>
    <row r="23" spans="1:8">
      <c r="A23" s="189" t="s">
        <v>1812</v>
      </c>
      <c r="B23" s="126" t="s">
        <v>1813</v>
      </c>
      <c r="C23" s="534">
        <v>84</v>
      </c>
      <c r="D23" s="534">
        <v>3024</v>
      </c>
      <c r="E23" s="496">
        <v>67.2</v>
      </c>
      <c r="F23" s="496">
        <v>2419.1999999999998</v>
      </c>
    </row>
    <row r="24" spans="1:8">
      <c r="A24" s="189" t="s">
        <v>1814</v>
      </c>
      <c r="B24" s="126" t="s">
        <v>1815</v>
      </c>
      <c r="C24" s="534">
        <v>5.6</v>
      </c>
      <c r="D24" s="534">
        <v>201.6</v>
      </c>
      <c r="E24" s="496">
        <v>4.4800000000000004</v>
      </c>
      <c r="F24" s="496">
        <v>161.28</v>
      </c>
    </row>
    <row r="25" spans="1:8">
      <c r="A25" s="189" t="s">
        <v>1816</v>
      </c>
      <c r="B25" s="126" t="s">
        <v>1817</v>
      </c>
      <c r="C25" s="53" t="s">
        <v>170</v>
      </c>
      <c r="D25" s="53" t="s">
        <v>170</v>
      </c>
      <c r="E25" s="496" t="s">
        <v>170</v>
      </c>
      <c r="F25" s="496" t="s">
        <v>170</v>
      </c>
    </row>
    <row r="26" spans="1:8">
      <c r="A26" s="409"/>
      <c r="B26" s="409"/>
      <c r="C26" s="410"/>
      <c r="D26" s="410"/>
      <c r="E26" s="410"/>
      <c r="F26" s="410"/>
    </row>
    <row r="27" spans="1:8">
      <c r="A27" s="187" t="s">
        <v>1818</v>
      </c>
      <c r="B27" s="187"/>
      <c r="C27" s="408"/>
      <c r="D27" s="408"/>
      <c r="E27" s="408"/>
      <c r="F27" s="408"/>
    </row>
    <row r="28" spans="1:8">
      <c r="A28" s="188" t="s">
        <v>1819</v>
      </c>
      <c r="B28" s="126" t="s">
        <v>1811</v>
      </c>
      <c r="C28" s="534">
        <v>33.6</v>
      </c>
      <c r="D28" s="534">
        <v>403.2</v>
      </c>
      <c r="E28" s="496">
        <v>26.88</v>
      </c>
      <c r="F28" s="496">
        <v>322.56</v>
      </c>
    </row>
    <row r="29" spans="1:8">
      <c r="A29" s="188" t="s">
        <v>1820</v>
      </c>
      <c r="B29" s="126" t="s">
        <v>1813</v>
      </c>
      <c r="C29" s="534">
        <v>100.8</v>
      </c>
      <c r="D29" s="534">
        <v>1209.5999999999999</v>
      </c>
      <c r="E29" s="496">
        <v>80.64</v>
      </c>
      <c r="F29" s="496">
        <v>967.68</v>
      </c>
      <c r="H29" s="4"/>
    </row>
    <row r="30" spans="1:8">
      <c r="A30" s="188" t="s">
        <v>1821</v>
      </c>
      <c r="B30" s="126" t="s">
        <v>1815</v>
      </c>
      <c r="C30" s="534">
        <v>6.72</v>
      </c>
      <c r="D30" s="534">
        <v>80.64</v>
      </c>
      <c r="E30" s="496">
        <v>5.38</v>
      </c>
      <c r="F30" s="496">
        <v>64.510000000000005</v>
      </c>
    </row>
    <row r="31" spans="1:8">
      <c r="A31" s="188" t="s">
        <v>1822</v>
      </c>
      <c r="B31" s="126" t="s">
        <v>1817</v>
      </c>
      <c r="C31" s="53" t="s">
        <v>170</v>
      </c>
      <c r="D31" s="53" t="s">
        <v>170</v>
      </c>
      <c r="E31" s="496" t="s">
        <v>170</v>
      </c>
      <c r="F31" s="496" t="s">
        <v>170</v>
      </c>
    </row>
    <row r="33" spans="1:6">
      <c r="A33" s="187" t="s">
        <v>1823</v>
      </c>
      <c r="B33" s="187"/>
      <c r="C33" s="408"/>
      <c r="D33" s="408"/>
      <c r="E33" s="408"/>
      <c r="F33" s="408"/>
    </row>
    <row r="34" spans="1:6" ht="45">
      <c r="A34" s="189" t="s">
        <v>1824</v>
      </c>
      <c r="B34" s="126" t="s">
        <v>1825</v>
      </c>
      <c r="C34" s="53"/>
      <c r="D34" s="53">
        <v>3600</v>
      </c>
      <c r="E34" s="495"/>
      <c r="F34" s="495">
        <v>2520</v>
      </c>
    </row>
    <row r="35" spans="1:6" ht="30">
      <c r="A35" s="189" t="s">
        <v>1826</v>
      </c>
      <c r="B35" s="126" t="s">
        <v>1827</v>
      </c>
      <c r="C35" s="53"/>
      <c r="D35" s="53">
        <v>1250</v>
      </c>
      <c r="E35" s="495"/>
      <c r="F35" s="495">
        <v>875</v>
      </c>
    </row>
    <row r="36" spans="1:6" ht="30">
      <c r="A36" s="189" t="s">
        <v>1828</v>
      </c>
      <c r="B36" s="126" t="s">
        <v>1829</v>
      </c>
      <c r="C36" s="53"/>
      <c r="D36" s="53">
        <v>1250</v>
      </c>
      <c r="E36" s="495"/>
      <c r="F36" s="495">
        <v>875</v>
      </c>
    </row>
  </sheetData>
  <mergeCells count="2">
    <mergeCell ref="A9:D9"/>
    <mergeCell ref="A13:F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5BA0-E0B4-42AA-8B60-C4B723F55C62}">
  <sheetPr>
    <tabColor theme="8"/>
    <pageSetUpPr fitToPage="1"/>
  </sheetPr>
  <dimension ref="A1:J48"/>
  <sheetViews>
    <sheetView workbookViewId="0">
      <selection activeCell="B27" sqref="B27"/>
    </sheetView>
  </sheetViews>
  <sheetFormatPr defaultRowHeight="15"/>
  <cols>
    <col min="1" max="1" width="47.5703125" bestFit="1" customWidth="1"/>
    <col min="2" max="2" width="63.85546875" customWidth="1"/>
    <col min="3" max="3" width="9" customWidth="1"/>
    <col min="4" max="4" width="8.85546875" bestFit="1" customWidth="1"/>
    <col min="5" max="5" width="13.42578125" bestFit="1" customWidth="1"/>
  </cols>
  <sheetData>
    <row r="1" spans="1:10">
      <c r="A1" s="626"/>
      <c r="B1" s="626"/>
      <c r="C1" s="626"/>
      <c r="D1" s="626"/>
      <c r="E1" s="626"/>
      <c r="F1" s="432"/>
      <c r="G1" s="432"/>
      <c r="H1" s="432"/>
      <c r="I1" s="432"/>
      <c r="J1" s="432"/>
    </row>
    <row r="2" spans="1:10">
      <c r="A2" s="626"/>
      <c r="B2" s="626"/>
      <c r="C2" s="626"/>
      <c r="D2" s="626"/>
      <c r="E2" s="626"/>
      <c r="F2" s="432"/>
      <c r="G2" s="432"/>
      <c r="H2" s="432"/>
      <c r="I2" s="432"/>
      <c r="J2" s="432"/>
    </row>
    <row r="3" spans="1:10">
      <c r="A3" s="626"/>
      <c r="B3" s="626"/>
      <c r="C3" s="626"/>
      <c r="D3" s="626"/>
      <c r="E3" s="626"/>
      <c r="F3" s="432"/>
      <c r="G3" s="432"/>
      <c r="H3" s="432"/>
      <c r="I3" s="432"/>
      <c r="J3" s="432"/>
    </row>
    <row r="4" spans="1:10">
      <c r="A4" s="626"/>
      <c r="B4" s="626"/>
      <c r="C4" s="626"/>
      <c r="D4" s="626"/>
      <c r="E4" s="626"/>
      <c r="F4" s="432"/>
      <c r="G4" s="432"/>
      <c r="H4" s="432"/>
      <c r="I4" s="432"/>
      <c r="J4" s="432"/>
    </row>
    <row r="5" spans="1:10">
      <c r="A5" s="626"/>
      <c r="B5" s="626"/>
      <c r="C5" s="626"/>
      <c r="D5" s="626"/>
      <c r="E5" s="626"/>
      <c r="F5" s="432"/>
      <c r="G5" s="432"/>
      <c r="H5" s="432"/>
      <c r="I5" s="432"/>
      <c r="J5" s="432"/>
    </row>
    <row r="6" spans="1:10" ht="24">
      <c r="A6" s="627" t="s">
        <v>1830</v>
      </c>
      <c r="B6" s="627"/>
      <c r="C6" s="627"/>
      <c r="D6" s="627"/>
      <c r="E6" s="627"/>
      <c r="F6" s="432"/>
      <c r="G6" s="432"/>
      <c r="H6" s="432"/>
      <c r="I6" s="432"/>
      <c r="J6" s="432"/>
    </row>
    <row r="7" spans="1:10" ht="24">
      <c r="A7" s="170" t="s">
        <v>18</v>
      </c>
      <c r="B7" s="433"/>
      <c r="C7" s="433"/>
      <c r="D7" s="433"/>
      <c r="E7" s="433"/>
      <c r="F7" s="433"/>
      <c r="G7" s="433"/>
      <c r="H7" s="433"/>
      <c r="I7" s="433"/>
      <c r="J7" s="433"/>
    </row>
    <row r="8" spans="1:10" ht="24">
      <c r="A8" s="170" t="s">
        <v>314</v>
      </c>
      <c r="B8" s="433"/>
      <c r="C8" s="433"/>
      <c r="D8" s="433"/>
      <c r="E8" s="433"/>
      <c r="F8" s="433"/>
      <c r="G8" s="433"/>
      <c r="H8" s="433"/>
      <c r="I8" s="433"/>
      <c r="J8" s="433"/>
    </row>
    <row r="9" spans="1:10" ht="24">
      <c r="A9" s="628" t="s">
        <v>20</v>
      </c>
      <c r="B9" s="628"/>
      <c r="C9" s="628"/>
      <c r="D9" s="628"/>
      <c r="E9" s="628"/>
      <c r="F9" s="628"/>
      <c r="G9" s="628"/>
      <c r="H9" s="628"/>
      <c r="I9" s="628"/>
      <c r="J9" s="628"/>
    </row>
    <row r="10" spans="1:10">
      <c r="A10" s="625"/>
      <c r="B10" s="625"/>
      <c r="C10" s="625"/>
      <c r="D10" s="625"/>
      <c r="E10" s="625"/>
      <c r="F10" s="100"/>
      <c r="G10" s="100"/>
      <c r="H10" s="100"/>
      <c r="I10" s="100"/>
      <c r="J10" s="100"/>
    </row>
    <row r="11" spans="1:10" ht="60">
      <c r="A11" s="21" t="s">
        <v>21</v>
      </c>
      <c r="B11" s="21" t="s">
        <v>22</v>
      </c>
      <c r="C11" s="21" t="s">
        <v>568</v>
      </c>
      <c r="D11" s="517" t="s">
        <v>163</v>
      </c>
      <c r="E11" s="494" t="s">
        <v>317</v>
      </c>
      <c r="F11" s="518" t="s">
        <v>1831</v>
      </c>
      <c r="G11" s="100"/>
      <c r="H11" s="100"/>
      <c r="I11" s="100"/>
      <c r="J11" s="100"/>
    </row>
    <row r="12" spans="1:10">
      <c r="A12" s="2"/>
      <c r="B12" s="2"/>
      <c r="C12" s="2"/>
      <c r="D12" s="118"/>
      <c r="E12" s="118"/>
      <c r="F12" s="34"/>
      <c r="G12" s="100"/>
      <c r="H12" s="100"/>
      <c r="I12" s="100"/>
      <c r="J12" s="100"/>
    </row>
    <row r="13" spans="1:10">
      <c r="A13" s="11" t="s">
        <v>1832</v>
      </c>
      <c r="B13" s="11"/>
      <c r="C13" s="11"/>
      <c r="D13" s="119"/>
      <c r="E13" s="119"/>
      <c r="F13" s="119"/>
      <c r="G13" s="100"/>
      <c r="H13" s="100"/>
      <c r="I13" s="100"/>
      <c r="J13" s="100"/>
    </row>
    <row r="14" spans="1:10">
      <c r="A14" s="120" t="s">
        <v>1833</v>
      </c>
      <c r="B14" s="10" t="s">
        <v>1834</v>
      </c>
      <c r="C14" s="18" t="s">
        <v>322</v>
      </c>
      <c r="D14" s="121">
        <v>4500</v>
      </c>
      <c r="E14" s="122">
        <v>3600</v>
      </c>
      <c r="F14" s="122">
        <v>15</v>
      </c>
      <c r="G14" s="100"/>
      <c r="H14" s="100"/>
      <c r="I14" s="100"/>
      <c r="J14" s="100"/>
    </row>
    <row r="15" spans="1:10">
      <c r="A15" s="123" t="s">
        <v>1835</v>
      </c>
      <c r="B15" s="10" t="s">
        <v>1836</v>
      </c>
      <c r="C15" s="18" t="s">
        <v>322</v>
      </c>
      <c r="D15" s="121">
        <v>180</v>
      </c>
      <c r="E15" s="122">
        <v>139</v>
      </c>
      <c r="F15" s="122">
        <v>12</v>
      </c>
      <c r="G15" s="100"/>
      <c r="H15" s="100"/>
      <c r="I15" s="100"/>
      <c r="J15" s="100"/>
    </row>
    <row r="17" spans="1:6">
      <c r="A17" s="11" t="s">
        <v>1837</v>
      </c>
      <c r="B17" s="11"/>
      <c r="C17" s="11"/>
      <c r="D17" s="119"/>
      <c r="E17" s="119"/>
      <c r="F17" s="119"/>
    </row>
    <row r="18" spans="1:6">
      <c r="A18" s="125" t="s">
        <v>1838</v>
      </c>
      <c r="B18" s="65" t="s">
        <v>1839</v>
      </c>
      <c r="C18" s="18" t="s">
        <v>322</v>
      </c>
      <c r="D18" s="121">
        <v>2500</v>
      </c>
      <c r="E18" s="122">
        <v>2000</v>
      </c>
      <c r="F18" s="122">
        <v>105</v>
      </c>
    </row>
    <row r="19" spans="1:6">
      <c r="A19" s="125" t="s">
        <v>1840</v>
      </c>
      <c r="B19" s="65" t="s">
        <v>1841</v>
      </c>
      <c r="C19" s="18" t="s">
        <v>322</v>
      </c>
      <c r="D19" s="121">
        <v>4000</v>
      </c>
      <c r="E19" s="122">
        <v>3200</v>
      </c>
      <c r="F19" s="122">
        <v>67</v>
      </c>
    </row>
    <row r="20" spans="1:6">
      <c r="A20" s="125" t="s">
        <v>1842</v>
      </c>
      <c r="B20" s="65" t="s">
        <v>1843</v>
      </c>
      <c r="C20" s="18" t="s">
        <v>322</v>
      </c>
      <c r="D20" s="121">
        <v>8000</v>
      </c>
      <c r="E20" s="122">
        <v>6400</v>
      </c>
      <c r="F20" s="122">
        <v>67</v>
      </c>
    </row>
    <row r="21" spans="1:6">
      <c r="A21" s="125" t="s">
        <v>1844</v>
      </c>
      <c r="B21" s="65" t="s">
        <v>1845</v>
      </c>
      <c r="C21" s="18" t="s">
        <v>322</v>
      </c>
      <c r="D21" s="121">
        <v>14000</v>
      </c>
      <c r="E21" s="122">
        <v>11200</v>
      </c>
      <c r="F21" s="122">
        <v>47</v>
      </c>
    </row>
    <row r="22" spans="1:6">
      <c r="A22" s="392" t="s">
        <v>1846</v>
      </c>
      <c r="B22" s="393" t="s">
        <v>1847</v>
      </c>
      <c r="C22" s="18" t="s">
        <v>322</v>
      </c>
      <c r="D22" s="121">
        <v>19000</v>
      </c>
      <c r="E22" s="122">
        <v>15200</v>
      </c>
      <c r="F22" s="122">
        <v>43</v>
      </c>
    </row>
    <row r="23" spans="1:6">
      <c r="A23" s="2"/>
      <c r="B23" s="2"/>
      <c r="C23" s="2"/>
      <c r="D23" s="124"/>
      <c r="E23" s="124"/>
      <c r="F23" s="2"/>
    </row>
    <row r="24" spans="1:6">
      <c r="A24" s="11" t="s">
        <v>1848</v>
      </c>
      <c r="B24" s="11"/>
      <c r="C24" s="11"/>
      <c r="D24" s="119"/>
      <c r="E24" s="119"/>
      <c r="F24" s="119"/>
    </row>
    <row r="25" spans="1:6">
      <c r="A25" s="392" t="s">
        <v>1849</v>
      </c>
      <c r="B25" s="393" t="s">
        <v>1850</v>
      </c>
      <c r="C25" s="18" t="s">
        <v>322</v>
      </c>
      <c r="D25" s="121">
        <v>2500</v>
      </c>
      <c r="E25" s="122">
        <v>2000</v>
      </c>
      <c r="F25" s="122">
        <v>34</v>
      </c>
    </row>
    <row r="26" spans="1:6">
      <c r="A26" s="392" t="s">
        <v>1851</v>
      </c>
      <c r="B26" s="393" t="s">
        <v>1852</v>
      </c>
      <c r="C26" s="18" t="s">
        <v>322</v>
      </c>
      <c r="D26" s="121">
        <v>4000</v>
      </c>
      <c r="E26" s="122">
        <v>3200</v>
      </c>
      <c r="F26" s="122">
        <v>54</v>
      </c>
    </row>
    <row r="27" spans="1:6">
      <c r="A27" s="125" t="s">
        <v>1853</v>
      </c>
      <c r="B27" s="65" t="s">
        <v>1854</v>
      </c>
      <c r="C27" s="18" t="s">
        <v>322</v>
      </c>
      <c r="D27" s="121">
        <v>8000</v>
      </c>
      <c r="E27" s="122">
        <v>6400</v>
      </c>
      <c r="F27" s="122">
        <v>54</v>
      </c>
    </row>
    <row r="28" spans="1:6">
      <c r="A28" s="125" t="s">
        <v>1855</v>
      </c>
      <c r="B28" s="65" t="s">
        <v>1856</v>
      </c>
      <c r="C28" s="18" t="s">
        <v>322</v>
      </c>
      <c r="D28" s="121">
        <v>14000</v>
      </c>
      <c r="E28" s="122">
        <v>11200</v>
      </c>
      <c r="F28" s="122">
        <v>47</v>
      </c>
    </row>
    <row r="29" spans="1:6">
      <c r="A29" s="392" t="s">
        <v>1857</v>
      </c>
      <c r="B29" s="393" t="s">
        <v>1858</v>
      </c>
      <c r="C29" s="18" t="s">
        <v>322</v>
      </c>
      <c r="D29" s="121">
        <v>19000</v>
      </c>
      <c r="E29" s="122">
        <v>15200</v>
      </c>
      <c r="F29" s="122">
        <v>43</v>
      </c>
    </row>
    <row r="30" spans="1:6">
      <c r="D30" s="124"/>
      <c r="E30" s="124"/>
      <c r="F30" s="2"/>
    </row>
    <row r="31" spans="1:6">
      <c r="A31" s="11" t="s">
        <v>1859</v>
      </c>
      <c r="B31" s="11"/>
      <c r="C31" s="11"/>
      <c r="D31" s="119"/>
      <c r="E31" s="119"/>
      <c r="F31" s="119"/>
    </row>
    <row r="32" spans="1:6" ht="30">
      <c r="A32" s="392" t="s">
        <v>1860</v>
      </c>
      <c r="B32" s="10" t="s">
        <v>1861</v>
      </c>
      <c r="C32" s="18" t="s">
        <v>322</v>
      </c>
      <c r="D32" s="121">
        <v>2799.9999999999995</v>
      </c>
      <c r="E32" s="122">
        <v>2240</v>
      </c>
      <c r="F32" s="122">
        <v>19</v>
      </c>
    </row>
    <row r="34" spans="1:5">
      <c r="A34" s="11" t="s">
        <v>1862</v>
      </c>
      <c r="B34" s="11"/>
      <c r="C34" s="11"/>
      <c r="D34" s="119"/>
      <c r="E34" s="119"/>
    </row>
    <row r="35" spans="1:5" ht="30">
      <c r="A35" s="392" t="s">
        <v>1863</v>
      </c>
      <c r="B35" s="10" t="s">
        <v>1864</v>
      </c>
      <c r="C35" s="18" t="s">
        <v>322</v>
      </c>
      <c r="D35" s="121">
        <v>1499.9999999999998</v>
      </c>
      <c r="E35" s="122">
        <v>1200</v>
      </c>
    </row>
    <row r="36" spans="1:5" ht="45">
      <c r="A36" s="392" t="s">
        <v>1865</v>
      </c>
      <c r="B36" s="10" t="s">
        <v>1866</v>
      </c>
      <c r="C36" s="10"/>
      <c r="D36" s="121">
        <v>499.99999999999994</v>
      </c>
      <c r="E36" s="122">
        <v>400</v>
      </c>
    </row>
    <row r="37" spans="1:5">
      <c r="A37" s="100"/>
      <c r="B37" s="100"/>
      <c r="C37" s="100"/>
      <c r="D37" s="100"/>
      <c r="E37" s="100"/>
    </row>
    <row r="38" spans="1:5">
      <c r="A38" s="100"/>
      <c r="B38" s="100"/>
      <c r="C38" s="100"/>
      <c r="D38" s="100"/>
      <c r="E38" s="100"/>
    </row>
    <row r="39" spans="1:5">
      <c r="A39" s="100"/>
      <c r="B39" s="100"/>
      <c r="C39" s="100"/>
      <c r="D39" s="100"/>
      <c r="E39" s="100"/>
    </row>
    <row r="40" spans="1:5">
      <c r="A40" s="434" t="s">
        <v>1867</v>
      </c>
      <c r="B40" s="100"/>
      <c r="C40" s="100"/>
      <c r="D40" s="100"/>
      <c r="E40" s="100"/>
    </row>
    <row r="41" spans="1:5">
      <c r="A41" s="100"/>
      <c r="B41" s="100"/>
      <c r="C41" s="100"/>
      <c r="D41" s="100"/>
      <c r="E41" s="100"/>
    </row>
    <row r="42" spans="1:5" ht="15.75">
      <c r="A42" s="435" t="s">
        <v>1868</v>
      </c>
      <c r="B42" s="100"/>
      <c r="C42" s="100"/>
      <c r="D42" s="100"/>
      <c r="E42" s="100"/>
    </row>
    <row r="43" spans="1:5" ht="132.75" customHeight="1">
      <c r="A43" s="624" t="s">
        <v>1869</v>
      </c>
      <c r="B43" s="624"/>
      <c r="C43" s="436"/>
      <c r="D43" s="100"/>
      <c r="E43" s="100"/>
    </row>
    <row r="44" spans="1:5">
      <c r="A44" s="437"/>
      <c r="B44" s="100"/>
      <c r="C44" s="100"/>
      <c r="D44" s="100"/>
      <c r="E44" s="100"/>
    </row>
    <row r="45" spans="1:5">
      <c r="A45" s="437"/>
      <c r="B45" s="100"/>
      <c r="C45" s="100"/>
      <c r="D45" s="100"/>
      <c r="E45" s="100"/>
    </row>
    <row r="46" spans="1:5">
      <c r="A46" s="438"/>
      <c r="B46" s="100"/>
      <c r="C46" s="100"/>
      <c r="D46" s="100"/>
      <c r="E46" s="100"/>
    </row>
    <row r="47" spans="1:5" ht="15.75">
      <c r="A47" s="439" t="s">
        <v>1832</v>
      </c>
      <c r="B47" s="100"/>
      <c r="C47" s="100"/>
      <c r="D47" s="100"/>
      <c r="E47" s="100"/>
    </row>
    <row r="48" spans="1:5" ht="114.75" customHeight="1">
      <c r="A48" s="624" t="s">
        <v>1870</v>
      </c>
      <c r="B48" s="624"/>
      <c r="C48" s="436"/>
      <c r="D48" s="100"/>
      <c r="E48" s="100"/>
    </row>
  </sheetData>
  <mergeCells count="6">
    <mergeCell ref="A43:B43"/>
    <mergeCell ref="A48:B48"/>
    <mergeCell ref="A10:E10"/>
    <mergeCell ref="A1:E5"/>
    <mergeCell ref="A6:E6"/>
    <mergeCell ref="A9:J9"/>
  </mergeCells>
  <hyperlinks>
    <hyperlink ref="A40" r:id="rId1" xr:uid="{44FEA63C-925A-4E88-ADA3-1A6C4150AA59}"/>
    <hyperlink ref="C32" r:id="rId2"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5783C20F-73B6-4DED-8FE3-7D3D51BF6FA9}"/>
    <hyperlink ref="C15" r:id="rId3"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23284D41-7CEA-4D6F-BA36-E0A2AB50BB30}"/>
    <hyperlink ref="C14" r:id="rId4"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308F3B4C-D6B6-48FE-B627-B08BA0649A7B}"/>
    <hyperlink ref="C35" r:id="rId5" display="https://www.nialli.com/hubfs/nialli-visual-planner-onboarding-brochure-v5.pdf?hsCtaTracking=aa738f03-cf6b-4759-9ee5-cd1c6d76edfc%7C4241b87c-550f-4753-8720-941e846aa336" xr:uid="{9102E2A8-9CB5-4B6C-BD3A-52A3BCAEA5E7}"/>
  </hyperlinks>
  <pageMargins left="0.7" right="0.7" top="0.75" bottom="0.75" header="0.3" footer="0.3"/>
  <pageSetup paperSize="9" fitToHeight="0"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6323-E065-471C-A816-D88EAE55AD80}">
  <sheetPr>
    <tabColor theme="9"/>
  </sheetPr>
  <dimension ref="A9:G32"/>
  <sheetViews>
    <sheetView zoomScaleNormal="100" workbookViewId="0">
      <selection activeCell="A10" sqref="A10"/>
    </sheetView>
  </sheetViews>
  <sheetFormatPr defaultRowHeight="15"/>
  <cols>
    <col min="1" max="1" width="41.5703125" bestFit="1" customWidth="1"/>
    <col min="2" max="2" width="107.5703125" customWidth="1"/>
    <col min="3" max="3" width="22.85546875" customWidth="1"/>
    <col min="4" max="4" width="24.5703125" customWidth="1"/>
    <col min="5" max="5" width="16.85546875" customWidth="1"/>
    <col min="6" max="6" width="12.85546875" customWidth="1"/>
    <col min="7" max="7" width="34.42578125" bestFit="1" customWidth="1"/>
  </cols>
  <sheetData>
    <row r="9" spans="1:7" ht="24">
      <c r="A9" s="557" t="s">
        <v>17</v>
      </c>
      <c r="B9" s="557"/>
      <c r="C9" s="557"/>
      <c r="D9" s="557"/>
      <c r="E9" s="557"/>
      <c r="F9" s="557"/>
    </row>
    <row r="10" spans="1:7" ht="24">
      <c r="A10" s="170" t="s">
        <v>18</v>
      </c>
      <c r="B10" s="170"/>
      <c r="C10" s="170"/>
      <c r="D10" s="170"/>
      <c r="E10" s="170"/>
      <c r="F10" s="170"/>
    </row>
    <row r="11" spans="1:7" ht="24">
      <c r="A11" s="170" t="s">
        <v>19</v>
      </c>
      <c r="B11" s="170"/>
      <c r="C11" s="170"/>
      <c r="D11" s="170"/>
      <c r="E11" s="170"/>
      <c r="F11" s="170"/>
    </row>
    <row r="12" spans="1:7" ht="24">
      <c r="A12" s="170" t="s">
        <v>20</v>
      </c>
      <c r="B12" s="170"/>
      <c r="C12" s="170"/>
      <c r="D12" s="170"/>
      <c r="E12" s="170"/>
      <c r="F12" s="170"/>
    </row>
    <row r="13" spans="1:7">
      <c r="A13" s="190" t="s">
        <v>21</v>
      </c>
      <c r="B13" s="190" t="s">
        <v>22</v>
      </c>
      <c r="C13" s="190" t="s">
        <v>23</v>
      </c>
      <c r="D13" s="190" t="s">
        <v>24</v>
      </c>
      <c r="E13" s="190" t="s">
        <v>25</v>
      </c>
      <c r="F13" s="190" t="s">
        <v>26</v>
      </c>
      <c r="G13" s="226" t="s">
        <v>27</v>
      </c>
    </row>
    <row r="14" spans="1:7">
      <c r="A14" s="186"/>
      <c r="B14" s="186"/>
      <c r="C14" s="186"/>
      <c r="D14" s="186"/>
      <c r="E14" s="186"/>
      <c r="F14" s="186"/>
    </row>
    <row r="15" spans="1:7">
      <c r="A15" s="187" t="s">
        <v>28</v>
      </c>
      <c r="B15" s="187"/>
      <c r="C15" s="187"/>
      <c r="D15" s="187"/>
      <c r="E15" s="187"/>
      <c r="F15" s="187"/>
      <c r="G15" s="187"/>
    </row>
    <row r="16" spans="1:7" ht="30">
      <c r="A16" s="188" t="s">
        <v>29</v>
      </c>
      <c r="B16" s="126" t="s">
        <v>30</v>
      </c>
      <c r="C16" s="191">
        <v>1149</v>
      </c>
      <c r="D16" s="191">
        <v>1049</v>
      </c>
      <c r="E16" s="192">
        <f>C16-D16</f>
        <v>100</v>
      </c>
      <c r="F16" s="192">
        <v>1539</v>
      </c>
      <c r="G16" s="74" t="s">
        <v>31</v>
      </c>
    </row>
    <row r="17" spans="1:7" ht="30">
      <c r="A17" s="188" t="s">
        <v>32</v>
      </c>
      <c r="B17" s="126" t="s">
        <v>33</v>
      </c>
      <c r="C17" s="191">
        <v>1599</v>
      </c>
      <c r="D17" s="191">
        <v>1499</v>
      </c>
      <c r="E17" s="192">
        <f>C17-D17</f>
        <v>100</v>
      </c>
      <c r="F17" s="192">
        <v>2164</v>
      </c>
      <c r="G17" s="74" t="s">
        <v>34</v>
      </c>
    </row>
    <row r="18" spans="1:7">
      <c r="A18" s="227" t="s">
        <v>35</v>
      </c>
      <c r="B18" s="227"/>
      <c r="C18" s="227"/>
      <c r="D18" s="227"/>
      <c r="E18" s="227"/>
      <c r="F18" s="227"/>
      <c r="G18" s="228"/>
    </row>
    <row r="19" spans="1:7">
      <c r="A19" s="188" t="s">
        <v>36</v>
      </c>
      <c r="B19" s="126" t="s">
        <v>37</v>
      </c>
      <c r="C19" s="191">
        <v>720</v>
      </c>
      <c r="D19" s="191">
        <v>720</v>
      </c>
      <c r="E19" s="192"/>
      <c r="F19" s="192">
        <v>1039</v>
      </c>
      <c r="G19" s="74"/>
    </row>
    <row r="20" spans="1:7">
      <c r="A20" s="186"/>
      <c r="B20" s="186"/>
      <c r="C20" s="193"/>
      <c r="D20" s="193"/>
      <c r="E20" s="193"/>
      <c r="F20" s="193"/>
    </row>
    <row r="21" spans="1:7">
      <c r="A21" s="187" t="s">
        <v>38</v>
      </c>
      <c r="B21" s="187"/>
      <c r="C21" s="194"/>
      <c r="D21" s="194"/>
      <c r="E21" s="194"/>
      <c r="F21" s="194"/>
      <c r="G21" s="194"/>
    </row>
    <row r="22" spans="1:7" ht="30">
      <c r="A22" s="189" t="s">
        <v>39</v>
      </c>
      <c r="B22" s="126" t="s">
        <v>40</v>
      </c>
      <c r="C22" s="191">
        <v>2499</v>
      </c>
      <c r="D22" s="191">
        <v>2199</v>
      </c>
      <c r="E22" s="192">
        <f t="shared" ref="E22:E23" si="0">C22-D22</f>
        <v>300</v>
      </c>
      <c r="F22" s="192">
        <v>3041</v>
      </c>
      <c r="G22" s="74" t="s">
        <v>41</v>
      </c>
    </row>
    <row r="23" spans="1:7" ht="30">
      <c r="A23" s="189" t="s">
        <v>42</v>
      </c>
      <c r="B23" s="126" t="s">
        <v>43</v>
      </c>
      <c r="C23" s="191">
        <v>5599</v>
      </c>
      <c r="D23" s="191">
        <v>4999</v>
      </c>
      <c r="E23" s="192">
        <f t="shared" si="0"/>
        <v>600</v>
      </c>
      <c r="F23" s="192">
        <v>6779</v>
      </c>
      <c r="G23" s="74" t="s">
        <v>44</v>
      </c>
    </row>
    <row r="24" spans="1:7">
      <c r="A24" s="227" t="s">
        <v>35</v>
      </c>
      <c r="B24" s="227"/>
      <c r="C24" s="227"/>
      <c r="D24" s="227"/>
      <c r="E24" s="227"/>
      <c r="F24" s="227"/>
      <c r="G24" s="228"/>
    </row>
    <row r="25" spans="1:7">
      <c r="A25" s="188" t="s">
        <v>45</v>
      </c>
      <c r="B25" s="126" t="s">
        <v>46</v>
      </c>
      <c r="C25" s="191">
        <v>4240</v>
      </c>
      <c r="D25" s="191">
        <v>4240</v>
      </c>
      <c r="E25" s="192"/>
      <c r="F25" s="192">
        <v>6250</v>
      </c>
      <c r="G25" s="74"/>
    </row>
    <row r="26" spans="1:7">
      <c r="A26" s="186"/>
      <c r="B26" s="186"/>
      <c r="C26" s="193"/>
      <c r="D26" s="193"/>
      <c r="E26" s="193"/>
      <c r="F26" s="193"/>
    </row>
    <row r="27" spans="1:7">
      <c r="A27" s="187" t="s">
        <v>47</v>
      </c>
      <c r="B27" s="187"/>
      <c r="C27" s="194"/>
      <c r="D27" s="194"/>
      <c r="E27" s="194"/>
      <c r="F27" s="194"/>
      <c r="G27" s="194"/>
    </row>
    <row r="28" spans="1:7" ht="30">
      <c r="A28" s="188" t="s">
        <v>48</v>
      </c>
      <c r="B28" s="126" t="s">
        <v>49</v>
      </c>
      <c r="C28" s="191">
        <v>10499</v>
      </c>
      <c r="D28" s="191">
        <v>8499</v>
      </c>
      <c r="E28" s="192">
        <f t="shared" ref="E28:E29" si="1">C28-D28</f>
        <v>2000</v>
      </c>
      <c r="F28" s="192">
        <v>11718</v>
      </c>
      <c r="G28" s="74" t="s">
        <v>50</v>
      </c>
    </row>
    <row r="29" spans="1:7" ht="30">
      <c r="A29" s="230" t="s">
        <v>51</v>
      </c>
      <c r="B29" s="231" t="s">
        <v>52</v>
      </c>
      <c r="C29" s="191">
        <v>14999</v>
      </c>
      <c r="D29" s="191">
        <v>12999</v>
      </c>
      <c r="E29" s="192">
        <f t="shared" si="1"/>
        <v>2000</v>
      </c>
      <c r="F29" s="192">
        <v>17767</v>
      </c>
      <c r="G29" s="74" t="s">
        <v>53</v>
      </c>
    </row>
    <row r="30" spans="1:7">
      <c r="A30" s="227" t="s">
        <v>35</v>
      </c>
      <c r="B30" s="227"/>
      <c r="C30" s="227"/>
      <c r="D30" s="227"/>
      <c r="E30" s="227"/>
      <c r="F30" s="227"/>
      <c r="G30" s="228"/>
    </row>
    <row r="31" spans="1:7">
      <c r="A31" s="188" t="s">
        <v>45</v>
      </c>
      <c r="B31" s="126" t="s">
        <v>46</v>
      </c>
      <c r="C31" s="191">
        <v>4240</v>
      </c>
      <c r="D31" s="191">
        <v>4240</v>
      </c>
      <c r="E31" s="192"/>
      <c r="F31" s="192">
        <v>6250</v>
      </c>
      <c r="G31" s="74"/>
    </row>
    <row r="32" spans="1:7">
      <c r="A32" s="229" t="s">
        <v>54</v>
      </c>
      <c r="B32" s="126" t="s">
        <v>55</v>
      </c>
      <c r="C32" s="191">
        <v>1646</v>
      </c>
      <c r="D32" s="191">
        <v>1646</v>
      </c>
      <c r="E32" s="192"/>
      <c r="F32" s="192">
        <v>2214</v>
      </c>
      <c r="G32" s="74"/>
    </row>
  </sheetData>
  <mergeCells count="1">
    <mergeCell ref="A9:F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D33-ABE8-4C09-9FE1-2EF7BF776732}">
  <sheetPr>
    <tabColor theme="8"/>
    <pageSetUpPr fitToPage="1"/>
  </sheetPr>
  <dimension ref="A1:I35"/>
  <sheetViews>
    <sheetView topLeftCell="A6" zoomScale="115" zoomScaleNormal="115" workbookViewId="0">
      <selection activeCell="G10" sqref="G10:G13"/>
    </sheetView>
  </sheetViews>
  <sheetFormatPr defaultRowHeight="15"/>
  <cols>
    <col min="1" max="1" width="32.42578125" customWidth="1"/>
    <col min="2" max="2" width="98.5703125" customWidth="1"/>
    <col min="3" max="3" width="15.5703125" style="34" bestFit="1" customWidth="1"/>
    <col min="4" max="4" width="13" style="34" bestFit="1" customWidth="1"/>
    <col min="5" max="5" width="12.140625" customWidth="1"/>
    <col min="6" max="6" width="25.140625" customWidth="1"/>
    <col min="7" max="7" width="22.5703125" customWidth="1"/>
    <col min="8" max="8" width="14.140625" style="34" customWidth="1"/>
    <col min="9" max="9" width="17.85546875" style="34" customWidth="1"/>
  </cols>
  <sheetData>
    <row r="1" spans="1:7" ht="26.25">
      <c r="A1" s="629"/>
      <c r="B1" s="629"/>
      <c r="C1" s="394"/>
      <c r="D1" s="394"/>
      <c r="E1" s="100"/>
      <c r="F1" s="395"/>
      <c r="G1" s="395"/>
    </row>
    <row r="2" spans="1:7" ht="26.25">
      <c r="A2" s="171" t="s">
        <v>1871</v>
      </c>
      <c r="C2"/>
      <c r="D2"/>
      <c r="F2" s="395"/>
      <c r="G2" s="395"/>
    </row>
    <row r="3" spans="1:7" ht="26.25">
      <c r="A3" s="170" t="s">
        <v>18</v>
      </c>
      <c r="C3"/>
      <c r="D3"/>
      <c r="F3" s="395"/>
      <c r="G3" s="395"/>
    </row>
    <row r="4" spans="1:7" ht="26.25">
      <c r="A4" s="170" t="s">
        <v>314</v>
      </c>
      <c r="C4"/>
      <c r="D4"/>
      <c r="F4" s="395"/>
      <c r="G4" s="395"/>
    </row>
    <row r="5" spans="1:7" ht="26.25">
      <c r="A5" s="170" t="s">
        <v>20</v>
      </c>
      <c r="C5"/>
      <c r="D5"/>
      <c r="F5" s="395"/>
      <c r="G5" s="395"/>
    </row>
    <row r="6" spans="1:7" ht="26.25">
      <c r="C6"/>
      <c r="D6"/>
      <c r="F6" s="395"/>
      <c r="G6" s="395"/>
    </row>
    <row r="7" spans="1:7" ht="21">
      <c r="A7" s="630" t="s">
        <v>1872</v>
      </c>
      <c r="B7" s="631"/>
      <c r="C7" s="631"/>
      <c r="D7" s="631"/>
      <c r="E7" s="631"/>
      <c r="F7" s="631"/>
      <c r="G7" s="631"/>
    </row>
    <row r="8" spans="1:7">
      <c r="A8" s="21" t="s">
        <v>21</v>
      </c>
      <c r="B8" s="21" t="s">
        <v>22</v>
      </c>
      <c r="C8" s="517" t="s">
        <v>315</v>
      </c>
      <c r="D8" s="517" t="s">
        <v>491</v>
      </c>
      <c r="E8" s="517" t="s">
        <v>163</v>
      </c>
      <c r="F8" s="494" t="s">
        <v>317</v>
      </c>
      <c r="G8" s="494" t="s">
        <v>1873</v>
      </c>
    </row>
    <row r="9" spans="1:7" ht="30">
      <c r="A9" s="396" t="s">
        <v>1874</v>
      </c>
      <c r="B9" s="397" t="s">
        <v>1875</v>
      </c>
      <c r="C9" s="398" t="s">
        <v>322</v>
      </c>
      <c r="D9" s="398" t="s">
        <v>322</v>
      </c>
      <c r="E9" s="399">
        <v>10500</v>
      </c>
      <c r="F9" s="399">
        <v>8130</v>
      </c>
      <c r="G9" s="399" t="s">
        <v>170</v>
      </c>
    </row>
    <row r="10" spans="1:7" ht="30">
      <c r="A10" s="396" t="s">
        <v>1876</v>
      </c>
      <c r="B10" s="397" t="s">
        <v>1877</v>
      </c>
      <c r="C10" s="398" t="s">
        <v>322</v>
      </c>
      <c r="D10" s="398" t="s">
        <v>322</v>
      </c>
      <c r="E10" s="399">
        <v>5500</v>
      </c>
      <c r="F10" s="399">
        <v>4494</v>
      </c>
      <c r="G10" s="399" t="s">
        <v>170</v>
      </c>
    </row>
    <row r="11" spans="1:7" ht="30">
      <c r="A11" s="400" t="s">
        <v>1878</v>
      </c>
      <c r="B11" s="401" t="s">
        <v>1879</v>
      </c>
      <c r="C11" s="25" t="s">
        <v>322</v>
      </c>
      <c r="D11" s="25" t="s">
        <v>322</v>
      </c>
      <c r="E11" s="399">
        <v>1000</v>
      </c>
      <c r="F11" s="399">
        <v>764</v>
      </c>
      <c r="G11" s="399" t="s">
        <v>170</v>
      </c>
    </row>
    <row r="12" spans="1:7" ht="30">
      <c r="A12" s="400" t="s">
        <v>1880</v>
      </c>
      <c r="B12" s="401" t="s">
        <v>1881</v>
      </c>
      <c r="C12" s="25" t="s">
        <v>322</v>
      </c>
      <c r="D12" s="25" t="s">
        <v>322</v>
      </c>
      <c r="E12" s="399">
        <v>1150</v>
      </c>
      <c r="F12" s="399">
        <v>876</v>
      </c>
      <c r="G12" s="399" t="s">
        <v>170</v>
      </c>
    </row>
    <row r="13" spans="1:7" ht="30">
      <c r="A13" s="400" t="s">
        <v>1882</v>
      </c>
      <c r="B13" s="401" t="s">
        <v>1883</v>
      </c>
      <c r="C13" s="25" t="s">
        <v>322</v>
      </c>
      <c r="D13" s="25" t="s">
        <v>322</v>
      </c>
      <c r="E13" s="399">
        <v>1500</v>
      </c>
      <c r="F13" s="399">
        <v>1120</v>
      </c>
      <c r="G13" s="399" t="s">
        <v>170</v>
      </c>
    </row>
    <row r="17" spans="1:6" ht="21">
      <c r="A17" s="630" t="s">
        <v>1884</v>
      </c>
      <c r="B17" s="631"/>
      <c r="C17" s="631"/>
      <c r="D17" s="631"/>
      <c r="E17" s="631"/>
      <c r="F17" s="632"/>
    </row>
    <row r="18" spans="1:6">
      <c r="A18" s="21" t="s">
        <v>21</v>
      </c>
      <c r="B18" s="21" t="s">
        <v>22</v>
      </c>
      <c r="C18" s="517" t="s">
        <v>315</v>
      </c>
      <c r="D18" s="517" t="s">
        <v>491</v>
      </c>
      <c r="E18" s="517" t="s">
        <v>163</v>
      </c>
      <c r="F18" s="494" t="s">
        <v>317</v>
      </c>
    </row>
    <row r="19" spans="1:6">
      <c r="A19" s="74" t="s">
        <v>1885</v>
      </c>
      <c r="B19" s="397" t="s">
        <v>1886</v>
      </c>
      <c r="C19" s="25"/>
      <c r="D19" s="25"/>
      <c r="E19" s="399">
        <v>1615.4</v>
      </c>
      <c r="F19" s="399">
        <v>1066.1600000000001</v>
      </c>
    </row>
    <row r="20" spans="1:6">
      <c r="A20" s="74" t="s">
        <v>1887</v>
      </c>
      <c r="B20" s="397" t="s">
        <v>1888</v>
      </c>
      <c r="C20" s="25" t="s">
        <v>322</v>
      </c>
      <c r="D20" s="25"/>
      <c r="E20" s="399">
        <v>165.2</v>
      </c>
      <c r="F20" s="399">
        <v>109.03</v>
      </c>
    </row>
    <row r="21" spans="1:6">
      <c r="A21" s="74" t="s">
        <v>1889</v>
      </c>
      <c r="B21" s="397" t="s">
        <v>1890</v>
      </c>
      <c r="C21" s="25" t="s">
        <v>322</v>
      </c>
      <c r="D21" s="25"/>
      <c r="E21" s="399">
        <v>254</v>
      </c>
      <c r="F21" s="399">
        <v>167.64</v>
      </c>
    </row>
    <row r="22" spans="1:6">
      <c r="A22" s="74" t="s">
        <v>1891</v>
      </c>
      <c r="B22" s="397" t="s">
        <v>1892</v>
      </c>
      <c r="C22" s="25" t="s">
        <v>322</v>
      </c>
      <c r="D22" s="25"/>
      <c r="E22" s="399">
        <v>188</v>
      </c>
      <c r="F22" s="399">
        <v>124.08</v>
      </c>
    </row>
    <row r="23" spans="1:6">
      <c r="A23" s="74" t="s">
        <v>1893</v>
      </c>
      <c r="B23" s="397" t="s">
        <v>1894</v>
      </c>
      <c r="C23" s="25"/>
      <c r="D23" s="25"/>
      <c r="E23" s="399">
        <v>446.8</v>
      </c>
      <c r="F23" s="399">
        <v>294.89</v>
      </c>
    </row>
    <row r="24" spans="1:6">
      <c r="C24"/>
      <c r="D24"/>
    </row>
    <row r="25" spans="1:6">
      <c r="C25"/>
      <c r="D25"/>
    </row>
    <row r="26" spans="1:6">
      <c r="C26"/>
      <c r="D26"/>
    </row>
    <row r="27" spans="1:6" ht="21">
      <c r="A27" s="630" t="s">
        <v>1895</v>
      </c>
      <c r="B27" s="631"/>
      <c r="C27" s="631"/>
      <c r="D27" s="631"/>
      <c r="E27" s="631"/>
    </row>
    <row r="28" spans="1:6" ht="45">
      <c r="A28" s="21" t="s">
        <v>21</v>
      </c>
      <c r="B28" s="21" t="s">
        <v>22</v>
      </c>
      <c r="C28" s="517" t="s">
        <v>163</v>
      </c>
      <c r="D28" s="494" t="s">
        <v>317</v>
      </c>
      <c r="E28" s="518" t="s">
        <v>1831</v>
      </c>
    </row>
    <row r="29" spans="1:6">
      <c r="A29" s="11" t="s">
        <v>1837</v>
      </c>
      <c r="B29" s="11"/>
      <c r="C29" s="119"/>
      <c r="D29" s="119"/>
      <c r="E29" s="119"/>
    </row>
    <row r="30" spans="1:6">
      <c r="A30" s="74" t="s">
        <v>1838</v>
      </c>
      <c r="B30" s="74" t="s">
        <v>1839</v>
      </c>
      <c r="C30" s="399">
        <v>2500</v>
      </c>
      <c r="D30" s="399">
        <v>2000</v>
      </c>
      <c r="E30" s="399">
        <v>105</v>
      </c>
    </row>
    <row r="31" spans="1:6">
      <c r="A31" s="74" t="s">
        <v>1840</v>
      </c>
      <c r="B31" s="74" t="s">
        <v>1841</v>
      </c>
      <c r="C31" s="399">
        <v>4000</v>
      </c>
      <c r="D31" s="399">
        <v>3200</v>
      </c>
      <c r="E31" s="399">
        <v>67</v>
      </c>
    </row>
    <row r="32" spans="1:6">
      <c r="A32" s="74" t="s">
        <v>1842</v>
      </c>
      <c r="B32" s="74" t="s">
        <v>1843</v>
      </c>
      <c r="C32" s="399">
        <v>8000</v>
      </c>
      <c r="D32" s="399">
        <v>6400</v>
      </c>
      <c r="E32" s="399">
        <v>67</v>
      </c>
    </row>
    <row r="33" spans="1:5">
      <c r="A33" s="74" t="s">
        <v>1844</v>
      </c>
      <c r="B33" s="74" t="s">
        <v>1845</v>
      </c>
      <c r="C33" s="399">
        <v>14000</v>
      </c>
      <c r="D33" s="399">
        <v>11200</v>
      </c>
      <c r="E33" s="399">
        <v>47</v>
      </c>
    </row>
    <row r="34" spans="1:5">
      <c r="A34" s="74" t="s">
        <v>1846</v>
      </c>
      <c r="B34" s="74" t="s">
        <v>1847</v>
      </c>
      <c r="C34" s="399">
        <v>19000</v>
      </c>
      <c r="D34" s="399">
        <v>15200</v>
      </c>
      <c r="E34" s="399">
        <v>43</v>
      </c>
    </row>
    <row r="35" spans="1:5">
      <c r="A35" s="74" t="s">
        <v>1896</v>
      </c>
      <c r="B35" s="74" t="s">
        <v>1897</v>
      </c>
      <c r="C35" s="399">
        <v>2000</v>
      </c>
      <c r="D35" s="399">
        <v>1500</v>
      </c>
      <c r="E35" s="399"/>
    </row>
  </sheetData>
  <mergeCells count="4">
    <mergeCell ref="A1:B1"/>
    <mergeCell ref="A7:G7"/>
    <mergeCell ref="A17:F17"/>
    <mergeCell ref="A27:E27"/>
  </mergeCells>
  <hyperlinks>
    <hyperlink ref="C9" r:id="rId1" xr:uid="{4AC83467-B95F-4664-9B05-9800FF09EBF7}"/>
    <hyperlink ref="C10" r:id="rId2" xr:uid="{796F9427-C141-4AD4-AFB9-B6F61A4321D5}"/>
    <hyperlink ref="D9" r:id="rId3" xr:uid="{62F49A61-0501-46A6-A998-231C66A60023}"/>
    <hyperlink ref="C22" r:id="rId4" xr:uid="{733875F4-F6BB-4CED-8CA3-0522F0D81ABF}"/>
    <hyperlink ref="C20" r:id="rId5" xr:uid="{B2FE7F4D-DDDA-4D9D-B731-2A13EAF8F52D}"/>
    <hyperlink ref="C21" r:id="rId6" xr:uid="{8C0EC3C6-6782-4498-9E06-38279837B32C}"/>
    <hyperlink ref="C11" r:id="rId7" xr:uid="{B163FA38-3DF1-429C-8A03-01875846D3DB}"/>
    <hyperlink ref="C12" r:id="rId8" xr:uid="{617EC79E-F6B4-4D38-9D6E-0F490F021746}"/>
    <hyperlink ref="C13" r:id="rId9" xr:uid="{B850A088-DBDF-4310-9928-474DF31D4C7B}"/>
    <hyperlink ref="D11" r:id="rId10" xr:uid="{49A60C83-051E-41E3-AF18-4001DD36507E}"/>
    <hyperlink ref="D12" r:id="rId11" xr:uid="{285E5544-6E61-4F65-BEAF-0333A7A3D10B}"/>
    <hyperlink ref="D13" r:id="rId12" xr:uid="{10FF2611-F32D-49C8-B9EA-9A31EBD1381B}"/>
    <hyperlink ref="D10" r:id="rId13" xr:uid="{AB04EDFF-E77B-4070-8F7E-12B28F70886A}"/>
  </hyperlinks>
  <pageMargins left="0.7" right="0.7" top="0.75" bottom="0.75" header="0.3" footer="0.3"/>
  <pageSetup scale="55" fitToHeight="0" orientation="landscape"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8E7E-6650-437B-8A55-4CC57A2E7CF5}">
  <sheetPr>
    <tabColor rgb="FF7030A0"/>
  </sheetPr>
  <dimension ref="A1:J49"/>
  <sheetViews>
    <sheetView tabSelected="1" topLeftCell="A21" zoomScale="70" zoomScaleNormal="70" workbookViewId="0">
      <selection activeCell="F47" sqref="F47:F49"/>
    </sheetView>
  </sheetViews>
  <sheetFormatPr defaultRowHeight="15"/>
  <cols>
    <col min="1" max="1" width="84.140625" customWidth="1"/>
    <col min="2" max="2" width="21.42578125" style="20" bestFit="1" customWidth="1"/>
    <col min="3" max="3" width="107.42578125" style="153" bestFit="1" customWidth="1"/>
    <col min="4" max="4" width="12" style="20" customWidth="1"/>
    <col min="5" max="7" width="17.140625" style="20" customWidth="1"/>
    <col min="8" max="8" width="17.42578125" style="20" customWidth="1"/>
    <col min="9" max="9" width="17.140625" style="20" customWidth="1"/>
    <col min="10" max="10" width="29.85546875" customWidth="1"/>
    <col min="11" max="11" width="10" bestFit="1" customWidth="1"/>
    <col min="12" max="12" width="23.42578125" customWidth="1"/>
    <col min="14" max="14" width="31" customWidth="1"/>
    <col min="18" max="18" width="30.5703125" customWidth="1"/>
  </cols>
  <sheetData>
    <row r="1" spans="1:10" ht="282" customHeight="1">
      <c r="A1" s="633"/>
      <c r="B1" s="633"/>
      <c r="C1" s="634" t="s">
        <v>1898</v>
      </c>
      <c r="D1" s="634"/>
      <c r="E1" s="634"/>
      <c r="F1" s="634"/>
      <c r="G1" s="635"/>
      <c r="H1" s="635"/>
      <c r="I1" s="635"/>
      <c r="J1" s="100"/>
    </row>
    <row r="2" spans="1:10" ht="24">
      <c r="A2" s="600" t="s">
        <v>1899</v>
      </c>
      <c r="B2" s="600"/>
      <c r="C2" s="600"/>
      <c r="D2" s="600"/>
      <c r="E2" s="600"/>
      <c r="F2" s="600"/>
      <c r="G2" s="600"/>
      <c r="H2" s="600"/>
      <c r="I2" s="600"/>
      <c r="J2" s="600"/>
    </row>
    <row r="3" spans="1:10" ht="24">
      <c r="A3" s="170" t="s">
        <v>18</v>
      </c>
      <c r="B3" s="249"/>
      <c r="C3" s="249"/>
      <c r="D3" s="249"/>
      <c r="E3" s="249"/>
      <c r="F3" s="249"/>
      <c r="G3" s="249"/>
      <c r="H3" s="249"/>
      <c r="I3" s="249"/>
      <c r="J3" s="249"/>
    </row>
    <row r="4" spans="1:10" ht="24">
      <c r="A4" s="170" t="s">
        <v>314</v>
      </c>
      <c r="B4" s="249"/>
      <c r="C4" s="249"/>
      <c r="D4" s="249"/>
      <c r="E4" s="249"/>
      <c r="F4" s="249"/>
      <c r="G4" s="249"/>
      <c r="H4" s="249"/>
      <c r="I4" s="249"/>
      <c r="J4" s="249"/>
    </row>
    <row r="5" spans="1:10" ht="24">
      <c r="A5" s="600" t="s">
        <v>20</v>
      </c>
      <c r="B5" s="600"/>
      <c r="C5" s="600"/>
      <c r="D5" s="600"/>
      <c r="E5" s="600"/>
      <c r="F5" s="600"/>
      <c r="G5" s="600"/>
      <c r="H5" s="600"/>
      <c r="I5" s="600"/>
      <c r="J5" s="600"/>
    </row>
    <row r="6" spans="1:10" ht="92.25" customHeight="1">
      <c r="A6" s="636" t="s">
        <v>1900</v>
      </c>
      <c r="B6" s="636"/>
      <c r="C6" s="636"/>
      <c r="D6" s="417"/>
      <c r="E6" s="417"/>
      <c r="F6" s="416"/>
      <c r="G6" s="418"/>
      <c r="H6" s="418"/>
      <c r="I6" s="416"/>
      <c r="J6" s="416"/>
    </row>
    <row r="7" spans="1:10">
      <c r="A7" s="100"/>
      <c r="B7" s="100"/>
      <c r="C7" s="415"/>
      <c r="D7" s="411"/>
      <c r="E7" s="420"/>
      <c r="F7" s="420"/>
      <c r="G7" s="420"/>
      <c r="H7" s="420"/>
      <c r="I7" s="420"/>
      <c r="J7" s="100"/>
    </row>
    <row r="8" spans="1:10" ht="26.25">
      <c r="A8" s="535" t="s">
        <v>1901</v>
      </c>
      <c r="B8" s="100"/>
      <c r="C8" s="415"/>
      <c r="D8" s="411"/>
      <c r="E8" s="411"/>
      <c r="F8" s="419"/>
      <c r="G8" s="420"/>
      <c r="H8" s="420"/>
      <c r="I8" s="420"/>
      <c r="J8" s="100"/>
    </row>
    <row r="9" spans="1:10" s="3" customFormat="1" ht="54" customHeight="1">
      <c r="A9" s="421" t="s">
        <v>1310</v>
      </c>
      <c r="B9" s="421" t="s">
        <v>1309</v>
      </c>
      <c r="C9" s="422" t="s">
        <v>22</v>
      </c>
      <c r="D9" s="422" t="s">
        <v>492</v>
      </c>
      <c r="E9" s="422" t="s">
        <v>1902</v>
      </c>
      <c r="F9" s="422" t="s">
        <v>1903</v>
      </c>
      <c r="G9" s="422" t="s">
        <v>1904</v>
      </c>
      <c r="H9" s="422" t="s">
        <v>1905</v>
      </c>
      <c r="I9" s="422" t="s">
        <v>1906</v>
      </c>
      <c r="J9" s="422" t="s">
        <v>1907</v>
      </c>
    </row>
    <row r="10" spans="1:10" ht="30">
      <c r="A10" s="423" t="s">
        <v>1908</v>
      </c>
      <c r="B10" s="423" t="s">
        <v>1909</v>
      </c>
      <c r="C10" s="424" t="s">
        <v>1910</v>
      </c>
      <c r="D10" s="426">
        <v>3390</v>
      </c>
      <c r="E10" s="426">
        <v>3220.5</v>
      </c>
      <c r="F10" s="426" t="s">
        <v>170</v>
      </c>
      <c r="G10" s="426" t="s">
        <v>170</v>
      </c>
      <c r="H10" s="426">
        <v>270</v>
      </c>
      <c r="I10" s="425" t="s">
        <v>1911</v>
      </c>
      <c r="J10" s="425" t="s">
        <v>1912</v>
      </c>
    </row>
    <row r="11" spans="1:10" ht="30">
      <c r="A11" s="427" t="s">
        <v>1913</v>
      </c>
      <c r="B11" s="427" t="s">
        <v>1914</v>
      </c>
      <c r="C11" s="428" t="s">
        <v>1915</v>
      </c>
      <c r="D11" s="430">
        <v>3390</v>
      </c>
      <c r="E11" s="430">
        <v>3220.5</v>
      </c>
      <c r="F11" s="430" t="s">
        <v>170</v>
      </c>
      <c r="G11" s="430" t="s">
        <v>170</v>
      </c>
      <c r="H11" s="430">
        <v>270</v>
      </c>
      <c r="I11" s="429" t="s">
        <v>1911</v>
      </c>
      <c r="J11" s="429" t="s">
        <v>1912</v>
      </c>
    </row>
    <row r="12" spans="1:10">
      <c r="A12" s="423" t="s">
        <v>1916</v>
      </c>
      <c r="B12" s="423" t="s">
        <v>1917</v>
      </c>
      <c r="C12" s="424" t="s">
        <v>1918</v>
      </c>
      <c r="D12" s="426">
        <v>5900</v>
      </c>
      <c r="E12" s="426">
        <v>5605</v>
      </c>
      <c r="F12" s="426" t="s">
        <v>170</v>
      </c>
      <c r="G12" s="426" t="s">
        <v>170</v>
      </c>
      <c r="H12" s="426">
        <v>270</v>
      </c>
      <c r="I12" s="425" t="s">
        <v>1911</v>
      </c>
      <c r="J12" s="425" t="s">
        <v>1912</v>
      </c>
    </row>
    <row r="13" spans="1:10">
      <c r="A13" s="427" t="s">
        <v>1919</v>
      </c>
      <c r="B13" s="427" t="s">
        <v>1920</v>
      </c>
      <c r="C13" s="428" t="s">
        <v>1921</v>
      </c>
      <c r="D13" s="430">
        <v>7700</v>
      </c>
      <c r="E13" s="430">
        <v>7315</v>
      </c>
      <c r="F13" s="430" t="s">
        <v>170</v>
      </c>
      <c r="G13" s="430" t="s">
        <v>170</v>
      </c>
      <c r="H13" s="430">
        <v>270</v>
      </c>
      <c r="I13" s="429" t="s">
        <v>1911</v>
      </c>
      <c r="J13" s="429" t="s">
        <v>1922</v>
      </c>
    </row>
    <row r="14" spans="1:10" ht="30">
      <c r="A14" s="423" t="s">
        <v>1923</v>
      </c>
      <c r="B14" s="423" t="s">
        <v>1924</v>
      </c>
      <c r="C14" s="424" t="s">
        <v>1925</v>
      </c>
      <c r="D14" s="426">
        <v>8100</v>
      </c>
      <c r="E14" s="426">
        <v>7695</v>
      </c>
      <c r="F14" s="426" t="s">
        <v>170</v>
      </c>
      <c r="G14" s="426" t="s">
        <v>170</v>
      </c>
      <c r="H14" s="426">
        <v>270</v>
      </c>
      <c r="I14" s="425" t="s">
        <v>1911</v>
      </c>
      <c r="J14" s="425" t="s">
        <v>1922</v>
      </c>
    </row>
    <row r="15" spans="1:10" ht="30">
      <c r="A15" s="427" t="s">
        <v>1926</v>
      </c>
      <c r="B15" s="427" t="s">
        <v>1927</v>
      </c>
      <c r="C15" s="428" t="s">
        <v>1928</v>
      </c>
      <c r="D15" s="430">
        <v>6900</v>
      </c>
      <c r="E15" s="430">
        <v>6555</v>
      </c>
      <c r="F15" s="430" t="s">
        <v>170</v>
      </c>
      <c r="G15" s="430" t="s">
        <v>170</v>
      </c>
      <c r="H15" s="430">
        <v>270</v>
      </c>
      <c r="I15" s="429" t="s">
        <v>1911</v>
      </c>
      <c r="J15" s="429" t="s">
        <v>1912</v>
      </c>
    </row>
    <row r="16" spans="1:10" ht="30">
      <c r="A16" s="423" t="s">
        <v>1929</v>
      </c>
      <c r="B16" s="423" t="s">
        <v>1930</v>
      </c>
      <c r="C16" s="424" t="s">
        <v>1931</v>
      </c>
      <c r="D16" s="426">
        <v>8520</v>
      </c>
      <c r="E16" s="426">
        <v>8094</v>
      </c>
      <c r="F16" s="426" t="s">
        <v>170</v>
      </c>
      <c r="G16" s="426" t="s">
        <v>170</v>
      </c>
      <c r="H16" s="426">
        <v>270</v>
      </c>
      <c r="I16" s="425" t="s">
        <v>1911</v>
      </c>
      <c r="J16" s="425" t="s">
        <v>1922</v>
      </c>
    </row>
    <row r="17" spans="1:10" ht="30">
      <c r="A17" s="427" t="s">
        <v>1932</v>
      </c>
      <c r="B17" s="427" t="s">
        <v>1933</v>
      </c>
      <c r="C17" s="428" t="s">
        <v>1934</v>
      </c>
      <c r="D17" s="430">
        <v>6420</v>
      </c>
      <c r="E17" s="430">
        <v>6099</v>
      </c>
      <c r="F17" s="430" t="s">
        <v>170</v>
      </c>
      <c r="G17" s="430" t="s">
        <v>170</v>
      </c>
      <c r="H17" s="430">
        <v>420</v>
      </c>
      <c r="I17" s="429" t="s">
        <v>1911</v>
      </c>
      <c r="J17" s="429" t="s">
        <v>1922</v>
      </c>
    </row>
    <row r="18" spans="1:10" ht="30">
      <c r="A18" s="423" t="s">
        <v>1935</v>
      </c>
      <c r="B18" s="423" t="s">
        <v>1936</v>
      </c>
      <c r="C18" s="424" t="s">
        <v>1937</v>
      </c>
      <c r="D18" s="426">
        <v>6420</v>
      </c>
      <c r="E18" s="426">
        <v>6099</v>
      </c>
      <c r="F18" s="426" t="s">
        <v>170</v>
      </c>
      <c r="G18" s="426" t="s">
        <v>170</v>
      </c>
      <c r="H18" s="426">
        <v>270</v>
      </c>
      <c r="I18" s="425" t="s">
        <v>807</v>
      </c>
      <c r="J18" s="425" t="s">
        <v>1922</v>
      </c>
    </row>
    <row r="19" spans="1:10" ht="42.6" customHeight="1">
      <c r="A19" s="427" t="s">
        <v>1938</v>
      </c>
      <c r="B19" s="427" t="s">
        <v>1939</v>
      </c>
      <c r="C19" s="428" t="s">
        <v>1940</v>
      </c>
      <c r="D19" s="430">
        <v>7200</v>
      </c>
      <c r="E19" s="430">
        <v>6840</v>
      </c>
      <c r="F19" s="430" t="s">
        <v>170</v>
      </c>
      <c r="G19" s="430" t="s">
        <v>170</v>
      </c>
      <c r="H19" s="430">
        <v>270</v>
      </c>
      <c r="I19" s="429" t="s">
        <v>807</v>
      </c>
      <c r="J19" s="429" t="s">
        <v>1912</v>
      </c>
    </row>
    <row r="20" spans="1:10" ht="30">
      <c r="A20" s="423" t="s">
        <v>1941</v>
      </c>
      <c r="B20" s="423" t="s">
        <v>1942</v>
      </c>
      <c r="C20" s="424" t="s">
        <v>1943</v>
      </c>
      <c r="D20" s="426">
        <v>8820</v>
      </c>
      <c r="E20" s="426">
        <v>8379</v>
      </c>
      <c r="F20" s="426" t="s">
        <v>170</v>
      </c>
      <c r="G20" s="426" t="s">
        <v>170</v>
      </c>
      <c r="H20" s="426">
        <v>270</v>
      </c>
      <c r="I20" s="425" t="s">
        <v>807</v>
      </c>
      <c r="J20" s="425" t="s">
        <v>1922</v>
      </c>
    </row>
    <row r="21" spans="1:10" ht="45">
      <c r="A21" s="427" t="s">
        <v>1944</v>
      </c>
      <c r="B21" s="427" t="s">
        <v>1945</v>
      </c>
      <c r="C21" s="428" t="s">
        <v>1946</v>
      </c>
      <c r="D21" s="430">
        <v>6200</v>
      </c>
      <c r="E21" s="430">
        <v>5890</v>
      </c>
      <c r="F21" s="430" t="s">
        <v>170</v>
      </c>
      <c r="G21" s="430" t="s">
        <v>170</v>
      </c>
      <c r="H21" s="430"/>
      <c r="I21" s="429" t="s">
        <v>807</v>
      </c>
      <c r="J21" s="429" t="s">
        <v>1922</v>
      </c>
    </row>
    <row r="22" spans="1:10" ht="30">
      <c r="A22" s="423" t="s">
        <v>1947</v>
      </c>
      <c r="B22" s="423" t="s">
        <v>1948</v>
      </c>
      <c r="C22" s="424" t="s">
        <v>1949</v>
      </c>
      <c r="D22" s="426">
        <v>15720</v>
      </c>
      <c r="E22" s="426">
        <v>14934</v>
      </c>
      <c r="F22" s="426" t="s">
        <v>170</v>
      </c>
      <c r="G22" s="426" t="s">
        <v>170</v>
      </c>
      <c r="H22" s="426">
        <v>420</v>
      </c>
      <c r="I22" s="425" t="s">
        <v>807</v>
      </c>
      <c r="J22" s="425" t="s">
        <v>1922</v>
      </c>
    </row>
    <row r="23" spans="1:10" ht="30">
      <c r="A23" s="427" t="s">
        <v>1950</v>
      </c>
      <c r="B23" s="427" t="s">
        <v>1951</v>
      </c>
      <c r="C23" s="428" t="s">
        <v>1952</v>
      </c>
      <c r="D23" s="430">
        <v>8740</v>
      </c>
      <c r="E23" s="430">
        <v>8303</v>
      </c>
      <c r="F23" s="430" t="s">
        <v>170</v>
      </c>
      <c r="G23" s="430" t="s">
        <v>170</v>
      </c>
      <c r="H23" s="430">
        <v>500</v>
      </c>
      <c r="I23" s="429"/>
      <c r="J23" s="429" t="s">
        <v>1953</v>
      </c>
    </row>
    <row r="24" spans="1:10">
      <c r="B24"/>
      <c r="C24"/>
      <c r="D24"/>
      <c r="E24"/>
      <c r="F24"/>
      <c r="G24"/>
      <c r="H24"/>
      <c r="I24"/>
    </row>
    <row r="25" spans="1:10" ht="26.25">
      <c r="A25" s="535" t="s">
        <v>1954</v>
      </c>
      <c r="B25"/>
      <c r="C25"/>
      <c r="D25"/>
      <c r="E25"/>
      <c r="F25"/>
      <c r="G25"/>
      <c r="H25"/>
      <c r="I25"/>
    </row>
    <row r="26" spans="1:10" ht="45">
      <c r="A26" s="421" t="s">
        <v>1310</v>
      </c>
      <c r="B26" s="421" t="s">
        <v>1309</v>
      </c>
      <c r="C26" s="422" t="s">
        <v>22</v>
      </c>
      <c r="D26" s="422" t="s">
        <v>492</v>
      </c>
      <c r="E26" s="422" t="s">
        <v>1902</v>
      </c>
      <c r="F26" s="422" t="s">
        <v>1903</v>
      </c>
    </row>
    <row r="27" spans="1:10" ht="60">
      <c r="A27" s="423" t="s">
        <v>1955</v>
      </c>
      <c r="B27" s="423" t="s">
        <v>1956</v>
      </c>
      <c r="C27" s="424" t="s">
        <v>1957</v>
      </c>
      <c r="D27" s="426">
        <v>920</v>
      </c>
      <c r="E27" s="426">
        <v>874</v>
      </c>
      <c r="F27" s="426" t="s">
        <v>170</v>
      </c>
    </row>
    <row r="28" spans="1:10" ht="45">
      <c r="A28" s="427" t="s">
        <v>1958</v>
      </c>
      <c r="B28" s="427" t="s">
        <v>1959</v>
      </c>
      <c r="C28" s="428" t="s">
        <v>1960</v>
      </c>
      <c r="D28" s="430">
        <v>1780</v>
      </c>
      <c r="E28" s="430">
        <v>1691</v>
      </c>
      <c r="F28" s="430" t="s">
        <v>170</v>
      </c>
    </row>
    <row r="29" spans="1:10" ht="45">
      <c r="A29" s="423" t="s">
        <v>1961</v>
      </c>
      <c r="B29" s="423" t="s">
        <v>1962</v>
      </c>
      <c r="C29" s="424" t="s">
        <v>1963</v>
      </c>
      <c r="D29" s="426">
        <v>2590</v>
      </c>
      <c r="E29" s="426">
        <v>2460.5</v>
      </c>
      <c r="F29" s="426" t="s">
        <v>170</v>
      </c>
    </row>
    <row r="30" spans="1:10" ht="45">
      <c r="A30" s="427" t="s">
        <v>1964</v>
      </c>
      <c r="B30" s="427" t="s">
        <v>1965</v>
      </c>
      <c r="C30" s="428" t="s">
        <v>1966</v>
      </c>
      <c r="D30" s="430">
        <v>4190</v>
      </c>
      <c r="E30" s="430">
        <v>3980.5</v>
      </c>
      <c r="F30" s="430" t="s">
        <v>170</v>
      </c>
    </row>
    <row r="31" spans="1:10">
      <c r="A31" s="423" t="s">
        <v>1967</v>
      </c>
      <c r="B31" s="423" t="s">
        <v>1968</v>
      </c>
      <c r="C31" s="424" t="s">
        <v>1969</v>
      </c>
      <c r="D31" s="426">
        <v>920</v>
      </c>
      <c r="E31" s="426">
        <v>874</v>
      </c>
      <c r="F31" s="426" t="s">
        <v>170</v>
      </c>
    </row>
    <row r="32" spans="1:10" ht="60">
      <c r="A32" s="427" t="s">
        <v>1970</v>
      </c>
      <c r="B32" s="427" t="s">
        <v>1971</v>
      </c>
      <c r="C32" s="428" t="s">
        <v>1972</v>
      </c>
      <c r="D32" s="430">
        <v>920</v>
      </c>
      <c r="E32" s="430">
        <v>874</v>
      </c>
      <c r="F32" s="430" t="s">
        <v>170</v>
      </c>
    </row>
    <row r="33" spans="1:10" ht="45">
      <c r="A33" s="423" t="s">
        <v>1973</v>
      </c>
      <c r="B33" s="423" t="s">
        <v>1974</v>
      </c>
      <c r="C33" s="424" t="s">
        <v>1975</v>
      </c>
      <c r="D33" s="426">
        <v>1780</v>
      </c>
      <c r="E33" s="426">
        <v>1691</v>
      </c>
      <c r="F33" s="426" t="s">
        <v>170</v>
      </c>
    </row>
    <row r="34" spans="1:10" ht="45">
      <c r="A34" s="427" t="s">
        <v>1976</v>
      </c>
      <c r="B34" s="427" t="s">
        <v>1977</v>
      </c>
      <c r="C34" s="428" t="s">
        <v>1978</v>
      </c>
      <c r="D34" s="430">
        <v>2590</v>
      </c>
      <c r="E34" s="430">
        <v>2460.5</v>
      </c>
      <c r="F34" s="430" t="s">
        <v>170</v>
      </c>
    </row>
    <row r="35" spans="1:10" ht="45">
      <c r="A35" s="423" t="s">
        <v>1979</v>
      </c>
      <c r="B35" s="423" t="s">
        <v>1980</v>
      </c>
      <c r="C35" s="424" t="s">
        <v>1981</v>
      </c>
      <c r="D35" s="426">
        <v>4190</v>
      </c>
      <c r="E35" s="426">
        <v>3980.5</v>
      </c>
      <c r="F35" s="426" t="s">
        <v>170</v>
      </c>
    </row>
    <row r="36" spans="1:10">
      <c r="B36"/>
      <c r="C36"/>
      <c r="D36"/>
      <c r="E36"/>
      <c r="F36"/>
      <c r="G36"/>
      <c r="H36"/>
      <c r="I36"/>
    </row>
    <row r="37" spans="1:10" ht="26.25">
      <c r="A37" s="535" t="s">
        <v>780</v>
      </c>
      <c r="B37"/>
      <c r="C37"/>
      <c r="D37"/>
      <c r="E37"/>
      <c r="F37"/>
      <c r="G37"/>
      <c r="H37"/>
      <c r="I37"/>
    </row>
    <row r="38" spans="1:10" ht="45">
      <c r="A38" s="421" t="s">
        <v>1310</v>
      </c>
      <c r="B38" s="421" t="s">
        <v>1309</v>
      </c>
      <c r="C38" s="422" t="s">
        <v>22</v>
      </c>
      <c r="D38" s="422" t="s">
        <v>492</v>
      </c>
      <c r="E38" s="422" t="s">
        <v>1902</v>
      </c>
      <c r="F38" s="422" t="s">
        <v>1903</v>
      </c>
      <c r="G38" s="422" t="s">
        <v>1904</v>
      </c>
      <c r="H38" s="422" t="s">
        <v>1905</v>
      </c>
    </row>
    <row r="39" spans="1:10" ht="30">
      <c r="A39" s="427" t="s">
        <v>1982</v>
      </c>
      <c r="B39" s="427" t="s">
        <v>1983</v>
      </c>
      <c r="C39" s="428" t="s">
        <v>1984</v>
      </c>
      <c r="D39" s="430" t="s">
        <v>170</v>
      </c>
      <c r="E39" s="430"/>
      <c r="F39" s="430"/>
      <c r="G39" s="430"/>
      <c r="H39" s="430"/>
    </row>
    <row r="40" spans="1:10" ht="45">
      <c r="A40" s="423" t="s">
        <v>1985</v>
      </c>
      <c r="B40" s="423" t="s">
        <v>1986</v>
      </c>
      <c r="C40" s="424" t="s">
        <v>1985</v>
      </c>
      <c r="D40" s="426">
        <v>2200</v>
      </c>
      <c r="E40" s="426">
        <v>2090</v>
      </c>
      <c r="F40" s="426" t="s">
        <v>170</v>
      </c>
      <c r="G40" s="426" t="s">
        <v>834</v>
      </c>
      <c r="H40" s="426" t="s">
        <v>1987</v>
      </c>
    </row>
    <row r="41" spans="1:10">
      <c r="A41" s="427" t="s">
        <v>1988</v>
      </c>
      <c r="B41" s="427" t="s">
        <v>1989</v>
      </c>
      <c r="C41" s="428" t="s">
        <v>1988</v>
      </c>
      <c r="D41" s="430" t="s">
        <v>170</v>
      </c>
      <c r="E41" s="430"/>
      <c r="F41" s="430"/>
      <c r="G41" s="430"/>
      <c r="H41" s="430"/>
    </row>
    <row r="42" spans="1:10">
      <c r="A42" s="423" t="s">
        <v>1990</v>
      </c>
      <c r="B42" s="423" t="s">
        <v>1991</v>
      </c>
      <c r="C42" s="424" t="s">
        <v>1990</v>
      </c>
      <c r="D42" s="426" t="s">
        <v>170</v>
      </c>
      <c r="E42" s="426"/>
      <c r="F42" s="426"/>
      <c r="G42" s="426"/>
      <c r="H42" s="426"/>
    </row>
    <row r="43" spans="1:10">
      <c r="A43" s="427" t="s">
        <v>1992</v>
      </c>
      <c r="B43" s="427" t="s">
        <v>1993</v>
      </c>
      <c r="C43" s="428" t="s">
        <v>1992</v>
      </c>
      <c r="D43" s="430" t="s">
        <v>170</v>
      </c>
      <c r="E43" s="430"/>
      <c r="F43" s="430"/>
      <c r="G43" s="430"/>
      <c r="H43" s="430"/>
    </row>
    <row r="45" spans="1:10" ht="26.25">
      <c r="A45" s="535" t="s">
        <v>1994</v>
      </c>
    </row>
    <row r="46" spans="1:10" ht="45">
      <c r="A46" s="421" t="s">
        <v>1310</v>
      </c>
      <c r="B46" s="421" t="s">
        <v>1309</v>
      </c>
      <c r="C46" s="422" t="s">
        <v>22</v>
      </c>
      <c r="D46" s="422" t="s">
        <v>492</v>
      </c>
      <c r="E46" s="422" t="s">
        <v>1902</v>
      </c>
      <c r="F46" s="422" t="s">
        <v>1903</v>
      </c>
      <c r="J46" s="20"/>
    </row>
    <row r="47" spans="1:10">
      <c r="A47" s="423" t="s">
        <v>1995</v>
      </c>
      <c r="B47" s="423" t="s">
        <v>1996</v>
      </c>
      <c r="C47" s="424" t="s">
        <v>1997</v>
      </c>
      <c r="D47" s="426">
        <v>225</v>
      </c>
      <c r="E47" s="426">
        <v>213.75</v>
      </c>
      <c r="F47" s="426" t="s">
        <v>170</v>
      </c>
    </row>
    <row r="48" spans="1:10">
      <c r="A48" s="427" t="s">
        <v>1998</v>
      </c>
      <c r="B48" s="427" t="s">
        <v>1999</v>
      </c>
      <c r="C48" s="428" t="s">
        <v>2000</v>
      </c>
      <c r="D48" s="430">
        <v>650</v>
      </c>
      <c r="E48" s="430">
        <v>617.5</v>
      </c>
      <c r="F48" s="430" t="s">
        <v>170</v>
      </c>
    </row>
    <row r="49" spans="1:6" ht="26.25" customHeight="1">
      <c r="A49" s="423" t="s">
        <v>2001</v>
      </c>
      <c r="B49" s="423" t="s">
        <v>2002</v>
      </c>
      <c r="C49" s="424" t="s">
        <v>2003</v>
      </c>
      <c r="D49" s="426">
        <v>1150</v>
      </c>
      <c r="E49" s="426">
        <v>1092.5</v>
      </c>
      <c r="F49" s="426" t="s">
        <v>170</v>
      </c>
    </row>
  </sheetData>
  <mergeCells count="6">
    <mergeCell ref="A1:B1"/>
    <mergeCell ref="C1:F1"/>
    <mergeCell ref="G1:I1"/>
    <mergeCell ref="A6:C6"/>
    <mergeCell ref="A2:J2"/>
    <mergeCell ref="A5:J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CCEE-0E8F-4A4C-88A0-23A5695637EF}">
  <dimension ref="A1:F684"/>
  <sheetViews>
    <sheetView topLeftCell="A528" zoomScaleNormal="100" workbookViewId="0">
      <selection activeCell="A576" sqref="A576"/>
    </sheetView>
  </sheetViews>
  <sheetFormatPr defaultRowHeight="15"/>
  <cols>
    <col min="1" max="1" width="19.5703125" customWidth="1"/>
    <col min="2" max="2" width="10.7109375" bestFit="1" customWidth="1"/>
    <col min="3" max="3" width="51.28515625" customWidth="1"/>
    <col min="4" max="4" width="10.42578125" customWidth="1"/>
    <col min="5" max="5" width="13.42578125" customWidth="1"/>
  </cols>
  <sheetData>
    <row r="1" spans="1:6" ht="30">
      <c r="A1" s="547" t="s">
        <v>2004</v>
      </c>
      <c r="B1" s="547" t="s">
        <v>2005</v>
      </c>
      <c r="C1" s="547" t="s">
        <v>1310</v>
      </c>
      <c r="D1" s="547" t="s">
        <v>2006</v>
      </c>
      <c r="E1" s="547" t="s">
        <v>23</v>
      </c>
      <c r="F1" s="547" t="s">
        <v>492</v>
      </c>
    </row>
    <row r="2" spans="1:6">
      <c r="A2" s="97" t="s">
        <v>1986</v>
      </c>
      <c r="B2" s="97" t="str">
        <f>VLOOKUP(A2,'[3]Product DB'!A:C,3,FALSE)</f>
        <v>ActiveFloor</v>
      </c>
      <c r="C2" s="97" t="str">
        <f>VLOOKUP(A2,'[3]Product DB'!A:D,4,FALSE)</f>
        <v>Activefloor Ceiling Lift (Large) - for Activefloors and Sportswalls</v>
      </c>
      <c r="D2" s="97">
        <f>VLOOKUP(A2,'[3]Product DB'!A:H,8,FALSE)</f>
        <v>0</v>
      </c>
      <c r="E2" s="97">
        <f>VLOOKUP(A2,'[3]Product DB'!A:M,12,FALSE)</f>
        <v>2090</v>
      </c>
      <c r="F2" s="97">
        <f>VLOOKUP(A2,'[3]Product DB'!A:N,13,FALSE)</f>
        <v>2200</v>
      </c>
    </row>
    <row r="3" spans="1:6">
      <c r="A3" s="97" t="s">
        <v>1956</v>
      </c>
      <c r="B3" s="97" t="str">
        <f>VLOOKUP(A3,'[3]Product DB'!A:C,3,FALSE)</f>
        <v>ActiveFloor</v>
      </c>
      <c r="C3" s="97" t="str">
        <f>VLOOKUP(A3,'[3]Product DB'!A:D,4,FALSE)</f>
        <v>Activefloor MyFloor 12 Month Software Subscription - with 3 Year Hardware Warranty</v>
      </c>
      <c r="D3" s="97">
        <f>VLOOKUP(A3,'[3]Product DB'!A:H,8,FALSE)</f>
        <v>9999</v>
      </c>
      <c r="E3" s="97">
        <f>VLOOKUP(A3,'[3]Product DB'!A:M,12,FALSE)</f>
        <v>874</v>
      </c>
      <c r="F3" s="97">
        <f>VLOOKUP(A3,'[3]Product DB'!A:N,13,FALSE)</f>
        <v>920</v>
      </c>
    </row>
    <row r="4" spans="1:6">
      <c r="A4" s="97" t="s">
        <v>1959</v>
      </c>
      <c r="B4" s="97" t="str">
        <f>VLOOKUP(A4,'[3]Product DB'!A:C,3,FALSE)</f>
        <v>ActiveFloor</v>
      </c>
      <c r="C4" s="97" t="str">
        <f>VLOOKUP(A4,'[3]Product DB'!A:D,4,FALSE)</f>
        <v>Activefloor MyFloor 24 Month Software Subscription  - with 3 Year Hardware Warranty</v>
      </c>
      <c r="D4" s="97">
        <f>VLOOKUP(A4,'[3]Product DB'!A:H,8,FALSE)</f>
        <v>9999</v>
      </c>
      <c r="E4" s="97">
        <f>VLOOKUP(A4,'[3]Product DB'!A:M,12,FALSE)</f>
        <v>1691</v>
      </c>
      <c r="F4" s="97">
        <f>VLOOKUP(A4,'[3]Product DB'!A:N,13,FALSE)</f>
        <v>1780</v>
      </c>
    </row>
    <row r="5" spans="1:6">
      <c r="A5" s="97" t="s">
        <v>1962</v>
      </c>
      <c r="B5" s="97" t="str">
        <f>VLOOKUP(A5,'[3]Product DB'!A:C,3,FALSE)</f>
        <v>ActiveFloor</v>
      </c>
      <c r="C5" s="97" t="str">
        <f>VLOOKUP(A5,'[3]Product DB'!A:D,4,FALSE)</f>
        <v>Activefloor MyFloor 36 Month Software Subscription  - with 3 Year Hardware Warranty</v>
      </c>
      <c r="D5" s="97">
        <f>VLOOKUP(A5,'[3]Product DB'!A:H,8,FALSE)</f>
        <v>9999</v>
      </c>
      <c r="E5" s="97">
        <f>VLOOKUP(A5,'[3]Product DB'!A:M,12,FALSE)</f>
        <v>2461</v>
      </c>
      <c r="F5" s="97">
        <f>VLOOKUP(A5,'[3]Product DB'!A:N,13,FALSE)</f>
        <v>2590</v>
      </c>
    </row>
    <row r="6" spans="1:6">
      <c r="A6" s="97" t="s">
        <v>1965</v>
      </c>
      <c r="B6" s="97" t="str">
        <f>VLOOKUP(A6,'[3]Product DB'!A:C,3,FALSE)</f>
        <v>ActiveFloor</v>
      </c>
      <c r="C6" s="97" t="str">
        <f>VLOOKUP(A6,'[3]Product DB'!A:D,4,FALSE)</f>
        <v>Activefloor MyFloor  60 Month Software Subscription - with 5 Year Hardware Warranty</v>
      </c>
      <c r="D6" s="97">
        <f>VLOOKUP(A6,'[3]Product DB'!A:H,8,FALSE)</f>
        <v>9999</v>
      </c>
      <c r="E6" s="97">
        <f>VLOOKUP(A6,'[3]Product DB'!A:M,12,FALSE)</f>
        <v>3981</v>
      </c>
      <c r="F6" s="97">
        <f>VLOOKUP(A6,'[3]Product DB'!A:N,13,FALSE)</f>
        <v>4190</v>
      </c>
    </row>
    <row r="7" spans="1:6">
      <c r="A7" s="97" t="s">
        <v>2007</v>
      </c>
      <c r="B7" s="97" t="str">
        <f>VLOOKUP(A7,'[3]Product DB'!A:C,3,FALSE)</f>
        <v>ActiveFloor</v>
      </c>
      <c r="C7" s="97" t="str">
        <f>VLOOKUP(A7,'[3]Product DB'!A:D,4,FALSE)</f>
        <v>ActiveFloor Subscription Renewal 24 months</v>
      </c>
      <c r="D7" s="97">
        <f>VLOOKUP(A7,'[3]Product DB'!A:H,8,FALSE)</f>
        <v>9999</v>
      </c>
      <c r="E7" s="97">
        <f>VLOOKUP(A7,'[3]Product DB'!A:M,12,FALSE)</f>
        <v>874</v>
      </c>
      <c r="F7" s="97">
        <f>VLOOKUP(A7,'[3]Product DB'!A:N,13,FALSE)</f>
        <v>920</v>
      </c>
    </row>
    <row r="8" spans="1:6">
      <c r="A8" s="97" t="s">
        <v>2008</v>
      </c>
      <c r="B8" s="97" t="str">
        <f>VLOOKUP(A8,'[3]Product DB'!A:C,3,FALSE)</f>
        <v>ActiveFloor</v>
      </c>
      <c r="C8" s="97" t="str">
        <f>VLOOKUP(A8,'[3]Product DB'!A:D,4,FALSE)</f>
        <v>ActiveFloor Subscription Renewal 36 months</v>
      </c>
      <c r="D8" s="97">
        <f>VLOOKUP(A8,'[3]Product DB'!A:H,8,FALSE)</f>
        <v>9999</v>
      </c>
      <c r="E8" s="97">
        <f>VLOOKUP(A8,'[3]Product DB'!A:M,12,FALSE)</f>
        <v>1596</v>
      </c>
      <c r="F8" s="97">
        <f>VLOOKUP(A8,'[3]Product DB'!A:N,13,FALSE)</f>
        <v>1680</v>
      </c>
    </row>
    <row r="9" spans="1:6">
      <c r="A9" s="97" t="s">
        <v>2009</v>
      </c>
      <c r="B9" s="97" t="str">
        <f>VLOOKUP(A9,'[3]Product DB'!A:C,3,FALSE)</f>
        <v>ActiveFloor</v>
      </c>
      <c r="C9" s="97" t="str">
        <f>VLOOKUP(A9,'[3]Product DB'!A:D,4,FALSE)</f>
        <v>ActiveFloor Subscription Renewal 48 months</v>
      </c>
      <c r="D9" s="97">
        <f>VLOOKUP(A9,'[3]Product DB'!A:H,8,FALSE)</f>
        <v>9999</v>
      </c>
      <c r="E9" s="97">
        <f>VLOOKUP(A9,'[3]Product DB'!A:M,12,FALSE)</f>
        <v>2461</v>
      </c>
      <c r="F9" s="97">
        <f>VLOOKUP(A9,'[3]Product DB'!A:N,13,FALSE)</f>
        <v>2590</v>
      </c>
    </row>
    <row r="10" spans="1:6">
      <c r="A10" s="97" t="s">
        <v>1968</v>
      </c>
      <c r="B10" s="97" t="str">
        <f>VLOOKUP(A10,'[3]Product DB'!A:C,3,FALSE)</f>
        <v>ActiveFloor</v>
      </c>
      <c r="C10" s="97" t="str">
        <f>VLOOKUP(A10,'[3]Product DB'!A:D,4,FALSE)</f>
        <v>ActiveFloor Subscription Renewal 12 months</v>
      </c>
      <c r="D10" s="97">
        <f>VLOOKUP(A10,'[3]Product DB'!A:H,8,FALSE)</f>
        <v>9999</v>
      </c>
      <c r="E10" s="97">
        <f>VLOOKUP(A10,'[3]Product DB'!A:M,12,FALSE)</f>
        <v>874</v>
      </c>
      <c r="F10" s="97">
        <f>VLOOKUP(A10,'[3]Product DB'!A:N,13,FALSE)</f>
        <v>920</v>
      </c>
    </row>
    <row r="11" spans="1:6">
      <c r="A11" s="97" t="s">
        <v>1971</v>
      </c>
      <c r="B11" s="97" t="str">
        <f>VLOOKUP(A11,'[3]Product DB'!A:C,3,FALSE)</f>
        <v>ActiveFloor</v>
      </c>
      <c r="C11" s="97" t="str">
        <f>VLOOKUP(A11,'[3]Product DB'!A:D,4,FALSE)</f>
        <v>Activefloor Sportswall 12 Month Software Subscription - with 3 Year Hardware Warranty</v>
      </c>
      <c r="D11" s="97">
        <f>VLOOKUP(A11,'[3]Product DB'!A:H,8,FALSE)</f>
        <v>9999</v>
      </c>
      <c r="E11" s="97">
        <f>VLOOKUP(A11,'[3]Product DB'!A:M,12,FALSE)</f>
        <v>874</v>
      </c>
      <c r="F11" s="97">
        <f>VLOOKUP(A11,'[3]Product DB'!A:N,13,FALSE)</f>
        <v>920</v>
      </c>
    </row>
    <row r="12" spans="1:6">
      <c r="A12" s="97" t="s">
        <v>1974</v>
      </c>
      <c r="B12" s="97" t="str">
        <f>VLOOKUP(A12,'[3]Product DB'!A:C,3,FALSE)</f>
        <v>ActiveFloor</v>
      </c>
      <c r="C12" s="97" t="str">
        <f>VLOOKUP(A12,'[3]Product DB'!A:D,4,FALSE)</f>
        <v>Activefloor Sportswall 24 Month Software Subscription - with 3 Year Hardware Warranty</v>
      </c>
      <c r="D12" s="97">
        <f>VLOOKUP(A12,'[3]Product DB'!A:H,8,FALSE)</f>
        <v>9999</v>
      </c>
      <c r="E12" s="97">
        <f>VLOOKUP(A12,'[3]Product DB'!A:M,12,FALSE)</f>
        <v>1691</v>
      </c>
      <c r="F12" s="97">
        <f>VLOOKUP(A12,'[3]Product DB'!A:N,13,FALSE)</f>
        <v>1780</v>
      </c>
    </row>
    <row r="13" spans="1:6">
      <c r="A13" s="97" t="s">
        <v>1977</v>
      </c>
      <c r="B13" s="97" t="str">
        <f>VLOOKUP(A13,'[3]Product DB'!A:C,3,FALSE)</f>
        <v>ActiveFloor</v>
      </c>
      <c r="C13" s="97" t="str">
        <f>VLOOKUP(A13,'[3]Product DB'!A:D,4,FALSE)</f>
        <v>Activefloor Sportswall 36 Month Software Subscription - with 3 Year Hardware Warranty</v>
      </c>
      <c r="D13" s="97">
        <f>VLOOKUP(A13,'[3]Product DB'!A:H,8,FALSE)</f>
        <v>9999</v>
      </c>
      <c r="E13" s="97">
        <f>VLOOKUP(A13,'[3]Product DB'!A:M,12,FALSE)</f>
        <v>2461</v>
      </c>
      <c r="F13" s="97">
        <f>VLOOKUP(A13,'[3]Product DB'!A:N,13,FALSE)</f>
        <v>2590</v>
      </c>
    </row>
    <row r="14" spans="1:6">
      <c r="A14" s="97" t="s">
        <v>1909</v>
      </c>
      <c r="B14" s="97" t="str">
        <f>VLOOKUP(A14,'[3]Product DB'!A:C,3,FALSE)</f>
        <v>ActiveFloor</v>
      </c>
      <c r="C14" s="97" t="str">
        <f>VLOOKUP(A14,'[3]Product DB'!A:D,4,FALSE)</f>
        <v>ActiveFloor ONE</v>
      </c>
      <c r="D14" s="97">
        <f>VLOOKUP(A14,'[3]Product DB'!A:H,8,FALSE)</f>
        <v>1</v>
      </c>
      <c r="E14" s="97">
        <f>VLOOKUP(A14,'[3]Product DB'!A:M,12,FALSE)</f>
        <v>3221</v>
      </c>
      <c r="F14" s="97">
        <f>VLOOKUP(A14,'[3]Product DB'!A:N,13,FALSE)</f>
        <v>3390</v>
      </c>
    </row>
    <row r="15" spans="1:6">
      <c r="A15" s="97" t="s">
        <v>1920</v>
      </c>
      <c r="B15" s="97" t="str">
        <f>VLOOKUP(A15,'[3]Product DB'!A:C,3,FALSE)</f>
        <v>ActiveFloor</v>
      </c>
      <c r="C15" s="97" t="str">
        <f>VLOOKUP(A15,'[3]Product DB'!A:D,4,FALSE)</f>
        <v>Activefloor Max3</v>
      </c>
      <c r="D15" s="97">
        <f>VLOOKUP(A15,'[3]Product DB'!A:H,8,FALSE)</f>
        <v>0</v>
      </c>
      <c r="E15" s="97">
        <f>VLOOKUP(A15,'[3]Product DB'!A:M,12,FALSE)</f>
        <v>7315</v>
      </c>
      <c r="F15" s="97">
        <f>VLOOKUP(A15,'[3]Product DB'!A:N,13,FALSE)</f>
        <v>7700</v>
      </c>
    </row>
    <row r="16" spans="1:6">
      <c r="A16" s="97" t="s">
        <v>1933</v>
      </c>
      <c r="B16" s="97" t="str">
        <f>VLOOKUP(A16,'[3]Product DB'!A:C,3,FALSE)</f>
        <v>ActiveFloor</v>
      </c>
      <c r="C16" s="97" t="str">
        <f>VLOOKUP(A16,'[3]Product DB'!A:D,4,FALSE)</f>
        <v>ActiveFloor Mobile MAX3</v>
      </c>
      <c r="D16" s="97">
        <f>VLOOKUP(A16,'[3]Product DB'!A:H,8,FALSE)</f>
        <v>1</v>
      </c>
      <c r="E16" s="97">
        <f>VLOOKUP(A16,'[3]Product DB'!A:M,12,FALSE)</f>
        <v>6099</v>
      </c>
      <c r="F16" s="97">
        <f>VLOOKUP(A16,'[3]Product DB'!A:N,13,FALSE)</f>
        <v>6420</v>
      </c>
    </row>
    <row r="17" spans="1:6">
      <c r="A17" s="97" t="s">
        <v>1914</v>
      </c>
      <c r="B17" s="97" t="str">
        <f>VLOOKUP(A17,'[3]Product DB'!A:C,3,FALSE)</f>
        <v>ActiveFloor</v>
      </c>
      <c r="C17" s="97" t="str">
        <f>VLOOKUP(A17,'[3]Product DB'!A:D,4,FALSE)</f>
        <v>ActiveFloor ONE3</v>
      </c>
      <c r="D17" s="97">
        <f>VLOOKUP(A17,'[3]Product DB'!A:H,8,FALSE)</f>
        <v>0</v>
      </c>
      <c r="E17" s="97">
        <f>VLOOKUP(A17,'[3]Product DB'!A:M,12,FALSE)</f>
        <v>3221</v>
      </c>
      <c r="F17" s="97">
        <f>VLOOKUP(A17,'[3]Product DB'!A:N,13,FALSE)</f>
        <v>3390</v>
      </c>
    </row>
    <row r="18" spans="1:6">
      <c r="A18" s="97" t="s">
        <v>1917</v>
      </c>
      <c r="B18" s="97" t="str">
        <f>VLOOKUP(A18,'[3]Product DB'!A:C,3,FALSE)</f>
        <v>ActiveFloor</v>
      </c>
      <c r="C18" s="97" t="str">
        <f>VLOOKUP(A18,'[3]Product DB'!A:D,4,FALSE)</f>
        <v>ActiveFLoor PRO3</v>
      </c>
      <c r="D18" s="97">
        <f>VLOOKUP(A18,'[3]Product DB'!A:H,8,FALSE)</f>
        <v>0</v>
      </c>
      <c r="E18" s="97">
        <f>VLOOKUP(A18,'[3]Product DB'!A:M,12,FALSE)</f>
        <v>5605</v>
      </c>
      <c r="F18" s="97">
        <f>VLOOKUP(A18,'[3]Product DB'!A:N,13,FALSE)</f>
        <v>5900</v>
      </c>
    </row>
    <row r="19" spans="1:6">
      <c r="A19" s="97" t="s">
        <v>1924</v>
      </c>
      <c r="B19" s="97" t="str">
        <f>VLOOKUP(A19,'[3]Product DB'!A:C,3,FALSE)</f>
        <v>ActiveFloor</v>
      </c>
      <c r="C19" s="97" t="str">
        <f>VLOOKUP(A19,'[3]Product DB'!A:D,4,FALSE)</f>
        <v>ActiveFloor MAX3 Premium</v>
      </c>
      <c r="D19" s="97">
        <f>VLOOKUP(A19,'[3]Product DB'!A:H,8,FALSE)</f>
        <v>0</v>
      </c>
      <c r="E19" s="97">
        <f>VLOOKUP(A19,'[3]Product DB'!A:M,12,FALSE)</f>
        <v>7695</v>
      </c>
      <c r="F19" s="97">
        <f>VLOOKUP(A19,'[3]Product DB'!A:N,13,FALSE)</f>
        <v>8100</v>
      </c>
    </row>
    <row r="20" spans="1:6">
      <c r="A20" s="97" t="s">
        <v>2010</v>
      </c>
      <c r="B20" s="97" t="str">
        <f>VLOOKUP(A20,'[3]Product DB'!A:C,3,FALSE)</f>
        <v>ActiveFloor</v>
      </c>
      <c r="C20" s="97" t="str">
        <f>VLOOKUP(A20,'[3]Product DB'!A:D,4,FALSE)</f>
        <v>ActiveFloor SportsWall MAX3 Premium</v>
      </c>
      <c r="D20" s="97">
        <f>VLOOKUP(A20,'[3]Product DB'!A:H,8,FALSE)</f>
        <v>0</v>
      </c>
      <c r="E20" s="97">
        <f>VLOOKUP(A20,'[3]Product DB'!A:M,12,FALSE)</f>
        <v>9880</v>
      </c>
      <c r="F20" s="97">
        <f>VLOOKUP(A20,'[3]Product DB'!A:N,13,FALSE)</f>
        <v>10400</v>
      </c>
    </row>
    <row r="21" spans="1:6">
      <c r="A21" s="97" t="s">
        <v>1948</v>
      </c>
      <c r="B21" s="97" t="str">
        <f>VLOOKUP(A21,'[3]Product DB'!A:C,3,FALSE)</f>
        <v>ActiveFloor</v>
      </c>
      <c r="C21" s="97" t="str">
        <f>VLOOKUP(A21,'[3]Product DB'!A:D,4,FALSE)</f>
        <v>ActiveFloor SportsWall GIGA DUAL Premium</v>
      </c>
      <c r="D21" s="97">
        <f>VLOOKUP(A21,'[3]Product DB'!A:H,8,FALSE)</f>
        <v>0</v>
      </c>
      <c r="E21" s="97">
        <f>VLOOKUP(A21,'[3]Product DB'!A:M,12,FALSE)</f>
        <v>14934</v>
      </c>
      <c r="F21" s="97">
        <f>VLOOKUP(A21,'[3]Product DB'!A:N,13,FALSE)</f>
        <v>15720</v>
      </c>
    </row>
    <row r="22" spans="1:6">
      <c r="A22" s="97" t="s">
        <v>1936</v>
      </c>
      <c r="B22" s="97" t="str">
        <f>VLOOKUP(A22,'[3]Product DB'!A:C,3,FALSE)</f>
        <v>ActiveFloor</v>
      </c>
      <c r="C22" s="97" t="str">
        <f>VLOOKUP(A22,'[3]Product DB'!A:D,4,FALSE)</f>
        <v>ActiveFloor Sportswall Mobile MAX3</v>
      </c>
      <c r="D22" s="97">
        <f>VLOOKUP(A22,'[3]Product DB'!A:H,8,FALSE)</f>
        <v>0</v>
      </c>
      <c r="E22" s="97">
        <f>VLOOKUP(A22,'[3]Product DB'!A:M,12,FALSE)</f>
        <v>6099</v>
      </c>
      <c r="F22" s="97">
        <f>VLOOKUP(A22,'[3]Product DB'!A:N,13,FALSE)</f>
        <v>6420</v>
      </c>
    </row>
    <row r="23" spans="1:6">
      <c r="A23" s="97" t="s">
        <v>1951</v>
      </c>
      <c r="B23" s="97" t="str">
        <f>VLOOKUP(A23,'[3]Product DB'!A:C,3,FALSE)</f>
        <v>ActiveFloor</v>
      </c>
      <c r="C23" s="97" t="str">
        <f>VLOOKUP(A23,'[3]Product DB'!A:D,4,FALSE)</f>
        <v>ActiveFloorSportsWall ActiveFloor Gym Light</v>
      </c>
      <c r="D23" s="97">
        <f>VLOOKUP(A23,'[3]Product DB'!A:H,8,FALSE)</f>
        <v>0</v>
      </c>
      <c r="E23" s="97">
        <f>VLOOKUP(A23,'[3]Product DB'!A:M,12,FALSE)</f>
        <v>8303</v>
      </c>
      <c r="F23" s="97">
        <f>VLOOKUP(A23,'[3]Product DB'!A:N,13,FALSE)</f>
        <v>8740</v>
      </c>
    </row>
    <row r="24" spans="1:6">
      <c r="A24" s="97" t="s">
        <v>1927</v>
      </c>
      <c r="B24" s="97" t="str">
        <f>VLOOKUP(A24,'[3]Product DB'!A:C,3,FALSE)</f>
        <v>ActiveFloor</v>
      </c>
      <c r="C24" s="97" t="str">
        <f>VLOOKUP(A24,'[3]Product DB'!A:D,4,FALSE)</f>
        <v>ActiveFloor Pro3 Mirror Flat</v>
      </c>
      <c r="D24" s="97">
        <f>VLOOKUP(A24,'[3]Product DB'!A:H,8,FALSE)</f>
        <v>0</v>
      </c>
      <c r="E24" s="97">
        <f>VLOOKUP(A24,'[3]Product DB'!A:M,12,FALSE)</f>
        <v>6555</v>
      </c>
      <c r="F24" s="97">
        <f>VLOOKUP(A24,'[3]Product DB'!A:N,13,FALSE)</f>
        <v>6900</v>
      </c>
    </row>
    <row r="25" spans="1:6">
      <c r="A25" s="97" t="s">
        <v>1930</v>
      </c>
      <c r="B25" s="97" t="str">
        <f>VLOOKUP(A25,'[3]Product DB'!A:C,3,FALSE)</f>
        <v>ActiveFloor</v>
      </c>
      <c r="C25" s="97" t="str">
        <f>VLOOKUP(A25,'[3]Product DB'!A:D,4,FALSE)</f>
        <v>ActiveFloor FLAT MAX3 - Mirror BASED</v>
      </c>
      <c r="D25" s="97">
        <f>VLOOKUP(A25,'[3]Product DB'!A:H,8,FALSE)</f>
        <v>0</v>
      </c>
      <c r="E25" s="97">
        <f>VLOOKUP(A25,'[3]Product DB'!A:M,12,FALSE)</f>
        <v>8094</v>
      </c>
      <c r="F25" s="97">
        <f>VLOOKUP(A25,'[3]Product DB'!A:N,13,FALSE)</f>
        <v>8520</v>
      </c>
    </row>
    <row r="26" spans="1:6">
      <c r="A26" s="97" t="s">
        <v>1939</v>
      </c>
      <c r="B26" s="97" t="str">
        <f>VLOOKUP(A26,'[3]Product DB'!A:C,3,FALSE)</f>
        <v>ActiveFloor</v>
      </c>
      <c r="C26" s="97" t="str">
        <f>VLOOKUP(A26,'[3]Product DB'!A:D,4,FALSE)</f>
        <v>SportsWall PRO3</v>
      </c>
      <c r="D26" s="97">
        <f>VLOOKUP(A26,'[3]Product DB'!A:H,8,FALSE)</f>
        <v>0</v>
      </c>
      <c r="E26" s="97">
        <f>VLOOKUP(A26,'[3]Product DB'!A:M,12,FALSE)</f>
        <v>6840</v>
      </c>
      <c r="F26" s="97">
        <f>VLOOKUP(A26,'[3]Product DB'!A:N,13,FALSE)</f>
        <v>7200</v>
      </c>
    </row>
    <row r="27" spans="1:6">
      <c r="A27" s="97" t="s">
        <v>1337</v>
      </c>
      <c r="B27" s="97" t="str">
        <f>VLOOKUP(A27,'[3]Product DB'!A:C,3,FALSE)</f>
        <v xml:space="preserve">ProDVX </v>
      </c>
      <c r="C27" s="97" t="str">
        <f>VLOOKUP(A27,'[3]Product DB'!A:D,4,FALSE)</f>
        <v>ProDVX APPC-12XP-R23 Android 12 Room Panel (PoE)</v>
      </c>
      <c r="D27" s="97">
        <f>VLOOKUP(A27,'[3]Product DB'!A:H,8,FALSE)</f>
        <v>19</v>
      </c>
      <c r="E27" s="97">
        <f>VLOOKUP(A27,'[3]Product DB'!A:M,12,FALSE)</f>
        <v>559</v>
      </c>
      <c r="F27" s="97">
        <f>VLOOKUP(A27,'[3]Product DB'!A:N,13,FALSE)</f>
        <v>699</v>
      </c>
    </row>
    <row r="28" spans="1:6">
      <c r="A28" s="97" t="s">
        <v>1132</v>
      </c>
      <c r="B28" s="97" t="str">
        <f>VLOOKUP(A28,'[3]Product DB'!A:C,3,FALSE)</f>
        <v xml:space="preserve">ProDVX </v>
      </c>
      <c r="C28" s="97" t="str">
        <f>VLOOKUP(A28,'[3]Product DB'!A:D,4,FALSE)</f>
        <v>ProDVX Wall Mount for 10.1" Panels</v>
      </c>
      <c r="D28" s="97">
        <f>VLOOKUP(A28,'[3]Product DB'!A:H,8,FALSE)</f>
        <v>19</v>
      </c>
      <c r="E28" s="97">
        <f>VLOOKUP(A28,'[3]Product DB'!A:M,12,FALSE)</f>
        <v>43</v>
      </c>
      <c r="F28" s="97">
        <f>VLOOKUP(A28,'[3]Product DB'!A:N,13,FALSE)</f>
        <v>49</v>
      </c>
    </row>
    <row r="29" spans="1:6">
      <c r="A29" s="97" t="s">
        <v>1136</v>
      </c>
      <c r="B29" s="97" t="str">
        <f>VLOOKUP(A29,'[3]Product DB'!A:C,3,FALSE)</f>
        <v xml:space="preserve">ProDVX </v>
      </c>
      <c r="C29" s="97" t="str">
        <f>VLOOKUP(A29,'[3]Product DB'!A:D,4,FALSE)</f>
        <v>ProDVX DS-15 Desk stand VESA 75/100</v>
      </c>
      <c r="D29" s="97">
        <f>VLOOKUP(A29,'[3]Product DB'!A:H,8,FALSE)</f>
        <v>5</v>
      </c>
      <c r="E29" s="97">
        <f>VLOOKUP(A29,'[3]Product DB'!A:M,12,FALSE)</f>
        <v>44</v>
      </c>
      <c r="F29" s="97">
        <f>VLOOKUP(A29,'[3]Product DB'!A:N,13,FALSE)</f>
        <v>54</v>
      </c>
    </row>
    <row r="30" spans="1:6">
      <c r="A30" s="548" t="s">
        <v>1138</v>
      </c>
      <c r="B30" s="97" t="str">
        <f>VLOOKUP(A30,'[3]Product DB'!A:C,3,FALSE)</f>
        <v xml:space="preserve">ProDVX </v>
      </c>
      <c r="C30" s="97" t="str">
        <f>VLOOKUP(A30,'[3]Product DB'!A:D,4,FALSE)</f>
        <v>ProDVX Angled Wall Mount for 10.1" Panels</v>
      </c>
      <c r="D30" s="97">
        <f>VLOOKUP(A30,'[3]Product DB'!A:H,8,FALSE)</f>
        <v>4</v>
      </c>
      <c r="E30" s="97">
        <f>VLOOKUP(A30,'[3]Product DB'!A:M,12,FALSE)</f>
        <v>32</v>
      </c>
      <c r="F30" s="97">
        <f>VLOOKUP(A30,'[3]Product DB'!A:N,13,FALSE)</f>
        <v>39</v>
      </c>
    </row>
    <row r="31" spans="1:6">
      <c r="A31" s="97" t="s">
        <v>1326</v>
      </c>
      <c r="B31" s="97" t="str">
        <f>VLOOKUP(A31,'[3]Product DB'!A:C,3,FALSE)</f>
        <v xml:space="preserve">ProDVX </v>
      </c>
      <c r="C31" s="97" t="str">
        <f>VLOOKUP(A31,'[3]Product DB'!A:D,4,FALSE)</f>
        <v>ProDVX APPC-10XP-R23 Android 12 Room Panel (PoE)</v>
      </c>
      <c r="D31" s="97">
        <f>VLOOKUP(A31,'[3]Product DB'!A:H,8,FALSE)</f>
        <v>2</v>
      </c>
      <c r="E31" s="97">
        <f>VLOOKUP(A31,'[3]Product DB'!A:M,12,FALSE)</f>
        <v>479</v>
      </c>
      <c r="F31" s="97">
        <f>VLOOKUP(A31,'[3]Product DB'!A:N,13,FALSE)</f>
        <v>599</v>
      </c>
    </row>
    <row r="32" spans="1:6">
      <c r="A32" s="97" t="s">
        <v>1322</v>
      </c>
      <c r="B32" s="97" t="str">
        <f>VLOOKUP(A32,'[3]Product DB'!A:C,3,FALSE)</f>
        <v xml:space="preserve">ProDVX </v>
      </c>
      <c r="C32" s="97" t="str">
        <f>VLOOKUP(A32,'[3]Product DB'!A:D,4,FALSE)</f>
        <v>ProDVX Android 12 Panel PC, Non-glare</v>
      </c>
      <c r="D32" s="97">
        <f>VLOOKUP(A32,'[3]Product DB'!A:H,8,FALSE)</f>
        <v>1</v>
      </c>
      <c r="E32" s="97">
        <f>VLOOKUP(A32,'[3]Product DB'!A:M,12,FALSE)</f>
        <v>515</v>
      </c>
      <c r="F32" s="97">
        <f>VLOOKUP(A32,'[3]Product DB'!A:N,13,FALSE)</f>
        <v>649</v>
      </c>
    </row>
    <row r="33" spans="1:6">
      <c r="A33" s="97" t="s">
        <v>1329</v>
      </c>
      <c r="B33" s="97" t="str">
        <f>VLOOKUP(A33,'[3]Product DB'!A:C,3,FALSE)</f>
        <v xml:space="preserve">ProDVX </v>
      </c>
      <c r="C33" s="97" t="str">
        <f>VLOOKUP(A33,'[3]Product DB'!A:D,4,FALSE)</f>
        <v>ProDVX APPC-10XPC-R23 Android 12 Room Panel (LED Side Bars) - Black</v>
      </c>
      <c r="D33" s="97">
        <f>VLOOKUP(A33,'[3]Product DB'!A:H,8,FALSE)</f>
        <v>1</v>
      </c>
      <c r="E33" s="97">
        <f>VLOOKUP(A33,'[3]Product DB'!A:M,12,FALSE)</f>
        <v>579</v>
      </c>
      <c r="F33" s="97">
        <f>VLOOKUP(A33,'[3]Product DB'!A:N,13,FALSE)</f>
        <v>599</v>
      </c>
    </row>
    <row r="34" spans="1:6">
      <c r="A34" s="97" t="s">
        <v>1134</v>
      </c>
      <c r="B34" s="97" t="str">
        <f>VLOOKUP(A34,'[3]Product DB'!A:C,3,FALSE)</f>
        <v xml:space="preserve">ProDVX </v>
      </c>
      <c r="C34" s="97" t="str">
        <f>VLOOKUP(A34,'[3]Product DB'!A:D,4,FALSE)</f>
        <v>ProDVX DS-10 Desk stand for 10.1" panels</v>
      </c>
      <c r="D34" s="97">
        <f>VLOOKUP(A34,'[3]Product DB'!A:H,8,FALSE)</f>
        <v>1</v>
      </c>
      <c r="E34" s="97">
        <f>VLOOKUP(A34,'[3]Product DB'!A:M,12,FALSE)</f>
        <v>65</v>
      </c>
      <c r="F34" s="97">
        <f>VLOOKUP(A34,'[3]Product DB'!A:N,13,FALSE)</f>
        <v>89</v>
      </c>
    </row>
    <row r="35" spans="1:6">
      <c r="A35" s="97" t="s">
        <v>1403</v>
      </c>
      <c r="B35" s="97" t="str">
        <f>VLOOKUP(A35,'[3]Product DB'!A:C,3,FALSE)</f>
        <v xml:space="preserve">ProDVX </v>
      </c>
      <c r="C35" s="97" t="str">
        <f>VLOOKUP(A35,'[3]Product DB'!A:D,4,FALSE)</f>
        <v>ProDVX DS-30 Desk Mounted Stand</v>
      </c>
      <c r="D35" s="97">
        <f>VLOOKUP(A35,'[3]Product DB'!A:H,8,FALSE)</f>
        <v>1</v>
      </c>
      <c r="E35" s="97">
        <f>VLOOKUP(A35,'[3]Product DB'!A:M,12,FALSE)</f>
        <v>35</v>
      </c>
      <c r="F35" s="97">
        <f>VLOOKUP(A35,'[3]Product DB'!A:N,13,FALSE)</f>
        <v>43</v>
      </c>
    </row>
    <row r="36" spans="1:6">
      <c r="A36" s="97" t="s">
        <v>1393</v>
      </c>
      <c r="B36" s="97" t="str">
        <f>VLOOKUP(A36,'[3]Product DB'!A:C,3,FALSE)</f>
        <v xml:space="preserve">ProDVX </v>
      </c>
      <c r="C36" s="97" t="str">
        <f>VLOOKUP(A36,'[3]Product DB'!A:D,4,FALSE)</f>
        <v>ProDVX DS-75 Desk Stand VESA 75</v>
      </c>
      <c r="D36" s="97">
        <f>VLOOKUP(A36,'[3]Product DB'!A:H,8,FALSE)</f>
        <v>1</v>
      </c>
      <c r="E36" s="97">
        <f>VLOOKUP(A36,'[3]Product DB'!A:M,12,FALSE)</f>
        <v>59</v>
      </c>
      <c r="F36" s="97">
        <f>VLOOKUP(A36,'[3]Product DB'!A:N,13,FALSE)</f>
        <v>79</v>
      </c>
    </row>
    <row r="37" spans="1:6">
      <c r="A37" s="97" t="s">
        <v>1130</v>
      </c>
      <c r="B37" s="97" t="str">
        <f>VLOOKUP(A37,'[3]Product DB'!A:C,3,FALSE)</f>
        <v xml:space="preserve">ProDVX </v>
      </c>
      <c r="C37" s="97" t="str">
        <f>VLOOKUP(A37,'[3]Product DB'!A:D,4,FALSE)</f>
        <v>ProDVX Glass Mount for 10.1" Panels</v>
      </c>
      <c r="D37" s="97">
        <f>VLOOKUP(A37,'[3]Product DB'!A:H,8,FALSE)</f>
        <v>1</v>
      </c>
      <c r="E37" s="97">
        <f>VLOOKUP(A37,'[3]Product DB'!A:M,12,FALSE)</f>
        <v>49</v>
      </c>
      <c r="F37" s="97">
        <f>VLOOKUP(A37,'[3]Product DB'!A:N,13,FALSE)</f>
        <v>69</v>
      </c>
    </row>
    <row r="38" spans="1:6">
      <c r="A38" s="97" t="s">
        <v>1414</v>
      </c>
      <c r="B38" s="97" t="str">
        <f>VLOOKUP(A38,'[3]Product DB'!A:C,3,FALSE)</f>
        <v xml:space="preserve">ProDVX </v>
      </c>
      <c r="C38" s="97" t="str">
        <f>VLOOKUP(A38,'[3]Product DB'!A:D,4,FALSE)</f>
        <v>ProDVX 1D/2D Barcode Module</v>
      </c>
      <c r="D38" s="97">
        <f>VLOOKUP(A38,'[3]Product DB'!A:H,8,FALSE)</f>
        <v>0</v>
      </c>
      <c r="E38" s="97">
        <f>VLOOKUP(A38,'[3]Product DB'!A:M,12,FALSE)</f>
        <v>130</v>
      </c>
      <c r="F38" s="97">
        <f>VLOOKUP(A38,'[3]Product DB'!A:N,13,FALSE)</f>
        <v>159</v>
      </c>
    </row>
    <row r="39" spans="1:6">
      <c r="A39" s="97" t="s">
        <v>1389</v>
      </c>
      <c r="B39" s="97" t="str">
        <f>VLOOKUP(A39,'[3]Product DB'!A:C,3,FALSE)</f>
        <v xml:space="preserve">ProDVX </v>
      </c>
      <c r="C39" s="97" t="str">
        <f>VLOOKUP(A39,'[3]Product DB'!A:D,4,FALSE)</f>
        <v>ProDVX ABPC-4200 Android HDMI media player</v>
      </c>
      <c r="D39" s="97">
        <f>VLOOKUP(A39,'[3]Product DB'!A:H,8,FALSE)</f>
        <v>0</v>
      </c>
      <c r="E39" s="97">
        <f>VLOOKUP(A39,'[3]Product DB'!A:M,12,FALSE)</f>
        <v>325</v>
      </c>
      <c r="F39" s="97">
        <f>VLOOKUP(A39,'[3]Product DB'!A:N,13,FALSE)</f>
        <v>397</v>
      </c>
    </row>
    <row r="40" spans="1:6">
      <c r="A40" s="97" t="s">
        <v>1391</v>
      </c>
      <c r="B40" s="97" t="str">
        <f>VLOOKUP(A40,'[3]Product DB'!A:C,3,FALSE)</f>
        <v xml:space="preserve">ProDVX </v>
      </c>
      <c r="C40" s="97" t="str">
        <f>VLOOKUP(A40,'[3]Product DB'!A:D,4,FALSE)</f>
        <v>ProDVX  ABPC-4220 Android HDMI media player (PoE)</v>
      </c>
      <c r="D40" s="97">
        <f>VLOOKUP(A40,'[3]Product DB'!A:H,8,FALSE)</f>
        <v>0</v>
      </c>
      <c r="E40" s="97">
        <f>VLOOKUP(A40,'[3]Product DB'!A:M,12,FALSE)</f>
        <v>340</v>
      </c>
      <c r="F40" s="97">
        <f>VLOOKUP(A40,'[3]Product DB'!A:N,13,FALSE)</f>
        <v>415</v>
      </c>
    </row>
    <row r="41" spans="1:6">
      <c r="A41" s="97" t="s">
        <v>1320</v>
      </c>
      <c r="B41" s="97" t="str">
        <f>VLOOKUP(A41,'[3]Product DB'!A:C,3,FALSE)</f>
        <v xml:space="preserve">ProDVX </v>
      </c>
      <c r="C41" s="97" t="str">
        <f>VLOOKUP(A41,'[3]Product DB'!A:D,4,FALSE)</f>
        <v>ProDVX APPC-10SLBe Room Panel (Surround LED Bar) - Black</v>
      </c>
      <c r="D41" s="97">
        <f>VLOOKUP(A41,'[3]Product DB'!A:H,8,FALSE)</f>
        <v>0</v>
      </c>
      <c r="E41" s="97">
        <f>VLOOKUP(A41,'[3]Product DB'!A:M,12,FALSE)</f>
        <v>599</v>
      </c>
      <c r="F41" s="97">
        <f>VLOOKUP(A41,'[3]Product DB'!A:N,13,FALSE)</f>
        <v>699</v>
      </c>
    </row>
    <row r="42" spans="1:6">
      <c r="A42" s="97" t="s">
        <v>1112</v>
      </c>
      <c r="B42" s="97" t="str">
        <f>VLOOKUP(A42,'[3]Product DB'!A:C,3,FALSE)</f>
        <v xml:space="preserve">ProDVX </v>
      </c>
      <c r="C42" s="97" t="str">
        <f>VLOOKUP(A42,'[3]Product DB'!A:D,4,FALSE)</f>
        <v>ProDVX APPC-10SLBN-R23 Android 12 Room Panel (Surround LED Bar, NFC)</v>
      </c>
      <c r="D42" s="97">
        <f>VLOOKUP(A42,'[3]Product DB'!A:H,8,FALSE)</f>
        <v>0</v>
      </c>
      <c r="E42" s="97">
        <f>VLOOKUP(A42,'[3]Product DB'!A:M,12,FALSE)</f>
        <v>535</v>
      </c>
      <c r="F42" s="97">
        <f>VLOOKUP(A42,'[3]Product DB'!A:N,13,FALSE)</f>
        <v>669</v>
      </c>
    </row>
    <row r="43" spans="1:6">
      <c r="A43" s="97" t="s">
        <v>1324</v>
      </c>
      <c r="B43" s="97" t="str">
        <f>VLOOKUP(A43,'[3]Product DB'!A:C,3,FALSE)</f>
        <v xml:space="preserve">ProDVX </v>
      </c>
      <c r="C43" s="97" t="str">
        <f>VLOOKUP(A43,'[3]Product DB'!A:D,4,FALSE)</f>
        <v>ProDVX APPC-10SLBNW (White, NFC) Room Panel</v>
      </c>
      <c r="D43" s="97">
        <f>VLOOKUP(A43,'[3]Product DB'!A:H,8,FALSE)</f>
        <v>0</v>
      </c>
      <c r="E43" s="97">
        <f>VLOOKUP(A43,'[3]Product DB'!A:M,12,FALSE)</f>
        <v>569</v>
      </c>
      <c r="F43" s="97">
        <f>VLOOKUP(A43,'[3]Product DB'!A:N,13,FALSE)</f>
        <v>669</v>
      </c>
    </row>
    <row r="44" spans="1:6">
      <c r="A44" s="97" t="s">
        <v>1335</v>
      </c>
      <c r="B44" s="97" t="str">
        <f>VLOOKUP(A44,'[3]Product DB'!A:C,3,FALSE)</f>
        <v xml:space="preserve">ProDVX </v>
      </c>
      <c r="C44" s="97" t="str">
        <f>VLOOKUP(A44,'[3]Product DB'!A:D,4,FALSE)</f>
        <v>ProDVX APPC-10SLBNW-R23 Android 12 Room Panel (Surround LED Bar, NFC, White)</v>
      </c>
      <c r="D44" s="97">
        <f>VLOOKUP(A44,'[3]Product DB'!A:H,8,FALSE)</f>
        <v>0</v>
      </c>
      <c r="E44" s="97">
        <f>VLOOKUP(A44,'[3]Product DB'!A:M,12,FALSE)</f>
        <v>539</v>
      </c>
      <c r="F44" s="97">
        <f>VLOOKUP(A44,'[3]Product DB'!A:N,13,FALSE)</f>
        <v>679</v>
      </c>
    </row>
    <row r="45" spans="1:6">
      <c r="A45" s="97" t="s">
        <v>1331</v>
      </c>
      <c r="B45" s="97" t="str">
        <f>VLOOKUP(A45,'[3]Product DB'!A:C,3,FALSE)</f>
        <v xml:space="preserve">ProDVX </v>
      </c>
      <c r="C45" s="97" t="str">
        <f>VLOOKUP(A45,'[3]Product DB'!A:D,4,FALSE)</f>
        <v>ProDVX APPC-10XPLN-R23 Android 12 Room Panel (LED Side Bars, NFC)</v>
      </c>
      <c r="D45" s="97">
        <f>VLOOKUP(A45,'[3]Product DB'!A:H,8,FALSE)</f>
        <v>0</v>
      </c>
      <c r="E45" s="97">
        <f>VLOOKUP(A45,'[3]Product DB'!A:M,12,FALSE)</f>
        <v>535</v>
      </c>
      <c r="F45" s="97">
        <f>VLOOKUP(A45,'[3]Product DB'!A:N,13,FALSE)</f>
        <v>649</v>
      </c>
    </row>
    <row r="46" spans="1:6">
      <c r="A46" s="97" t="s">
        <v>1333</v>
      </c>
      <c r="B46" s="97" t="str">
        <f>VLOOKUP(A46,'[3]Product DB'!A:C,3,FALSE)</f>
        <v xml:space="preserve">ProDVX </v>
      </c>
      <c r="C46" s="97" t="str">
        <f>VLOOKUP(A46,'[3]Product DB'!A:D,4,FALSE)</f>
        <v xml:space="preserve">ProDVX APPC-10XPLNW-R23 Android 12 Room Panel (LED Side Bars, White, NFC) </v>
      </c>
      <c r="D46" s="97">
        <f>VLOOKUP(A46,'[3]Product DB'!A:H,8,FALSE)</f>
        <v>0</v>
      </c>
      <c r="E46" s="97">
        <f>VLOOKUP(A46,'[3]Product DB'!A:M,12,FALSE)</f>
        <v>519</v>
      </c>
      <c r="F46" s="97">
        <f>VLOOKUP(A46,'[3]Product DB'!A:N,13,FALSE)</f>
        <v>649</v>
      </c>
    </row>
    <row r="47" spans="1:6">
      <c r="A47" s="97" t="s">
        <v>1114</v>
      </c>
      <c r="B47" s="97" t="str">
        <f>VLOOKUP(A47,'[3]Product DB'!A:C,3,FALSE)</f>
        <v xml:space="preserve">ProDVX </v>
      </c>
      <c r="C47" s="97" t="str">
        <f>VLOOKUP(A47,'[3]Product DB'!A:D,4,FALSE)</f>
        <v>ProDVX APPC-10XPL-R23 Android 12 Room Panel (LED Side Bars) - Black</v>
      </c>
      <c r="D47" s="97">
        <f>VLOOKUP(A47,'[3]Product DB'!A:H,8,FALSE)</f>
        <v>0</v>
      </c>
      <c r="E47" s="97">
        <f>VLOOKUP(A47,'[3]Product DB'!A:M,12,FALSE)</f>
        <v>509</v>
      </c>
      <c r="F47" s="97">
        <f>VLOOKUP(A47,'[3]Product DB'!A:N,13,FALSE)</f>
        <v>629</v>
      </c>
    </row>
    <row r="48" spans="1:6">
      <c r="A48" s="97" t="s">
        <v>1339</v>
      </c>
      <c r="B48" s="97" t="str">
        <f>VLOOKUP(A48,'[3]Product DB'!A:C,3,FALSE)</f>
        <v xml:space="preserve">ProDVX </v>
      </c>
      <c r="C48" s="97" t="str">
        <f>VLOOKUP(A48,'[3]Product DB'!A:D,4,FALSE)</f>
        <v>ProDVX APPC-13XP Room Panel (PoE)</v>
      </c>
      <c r="D48" s="97">
        <f>VLOOKUP(A48,'[3]Product DB'!A:H,8,FALSE)</f>
        <v>0</v>
      </c>
      <c r="E48" s="97">
        <f>VLOOKUP(A48,'[3]Product DB'!A:M,12,FALSE)</f>
        <v>699</v>
      </c>
      <c r="F48" s="97">
        <f>VLOOKUP(A48,'[3]Product DB'!A:N,13,FALSE)</f>
        <v>749</v>
      </c>
    </row>
    <row r="49" spans="1:6">
      <c r="A49" s="97" t="s">
        <v>1341</v>
      </c>
      <c r="B49" s="97" t="str">
        <f>VLOOKUP(A49,'[3]Product DB'!A:C,3,FALSE)</f>
        <v xml:space="preserve">ProDVX </v>
      </c>
      <c r="C49" s="97" t="str">
        <f>VLOOKUP(A49,'[3]Product DB'!A:D,4,FALSE)</f>
        <v>ProDVX APPC-13XP-R23 Android 12 Room Panel (PoE)</v>
      </c>
      <c r="D49" s="97">
        <f>VLOOKUP(A49,'[3]Product DB'!A:H,8,FALSE)</f>
        <v>0</v>
      </c>
      <c r="E49" s="97">
        <f>VLOOKUP(A49,'[3]Product DB'!A:M,12,FALSE)</f>
        <v>605</v>
      </c>
      <c r="F49" s="97">
        <f>VLOOKUP(A49,'[3]Product DB'!A:N,13,FALSE)</f>
        <v>759</v>
      </c>
    </row>
    <row r="50" spans="1:6">
      <c r="A50" s="97" t="s">
        <v>1120</v>
      </c>
      <c r="B50" s="97" t="str">
        <f>VLOOKUP(A50,'[3]Product DB'!A:C,3,FALSE)</f>
        <v xml:space="preserve">ProDVX </v>
      </c>
      <c r="C50" s="97" t="str">
        <f>VLOOKUP(A50,'[3]Product DB'!A:D,4,FALSE)</f>
        <v>ProDVX APPC-15XP-R23 Android 11 Room Panel</v>
      </c>
      <c r="D50" s="97">
        <f>VLOOKUP(A50,'[3]Product DB'!A:H,8,FALSE)</f>
        <v>0</v>
      </c>
      <c r="E50" s="97">
        <f>VLOOKUP(A50,'[3]Product DB'!A:M,12,FALSE)</f>
        <v>669</v>
      </c>
      <c r="F50" s="97">
        <f>VLOOKUP(A50,'[3]Product DB'!A:N,13,FALSE)</f>
        <v>839</v>
      </c>
    </row>
    <row r="51" spans="1:6">
      <c r="A51" s="97" t="s">
        <v>1348</v>
      </c>
      <c r="B51" s="97" t="str">
        <f>VLOOKUP(A51,'[3]Product DB'!A:C,3,FALSE)</f>
        <v xml:space="preserve">ProDVX </v>
      </c>
      <c r="C51" s="97" t="str">
        <f>VLOOKUP(A51,'[3]Product DB'!A:D,4,FALSE)</f>
        <v>ProDVX APPC-17EL Display</v>
      </c>
      <c r="D51" s="97">
        <f>VLOOKUP(A51,'[3]Product DB'!A:H,8,FALSE)</f>
        <v>0</v>
      </c>
      <c r="E51" s="97">
        <f>VLOOKUP(A51,'[3]Product DB'!A:M,12,FALSE)</f>
        <v>759</v>
      </c>
      <c r="F51" s="97">
        <f>VLOOKUP(A51,'[3]Product DB'!A:N,13,FALSE)</f>
        <v>825</v>
      </c>
    </row>
    <row r="52" spans="1:6">
      <c r="A52" s="97" t="s">
        <v>1344</v>
      </c>
      <c r="B52" s="97" t="str">
        <f>VLOOKUP(A52,'[3]Product DB'!A:C,3,FALSE)</f>
        <v xml:space="preserve">ProDVX </v>
      </c>
      <c r="C52" s="97" t="str">
        <f>VLOOKUP(A52,'[3]Product DB'!A:D,4,FALSE)</f>
        <v>ProDVX APPC-22XP-R23  Android 11 Room Panel</v>
      </c>
      <c r="D52" s="97">
        <f>VLOOKUP(A52,'[3]Product DB'!A:H,8,FALSE)</f>
        <v>0</v>
      </c>
      <c r="E52" s="97">
        <f>VLOOKUP(A52,'[3]Product DB'!A:M,12,FALSE)</f>
        <v>959</v>
      </c>
      <c r="F52" s="97">
        <f>VLOOKUP(A52,'[3]Product DB'!A:N,13,FALSE)</f>
        <v>1149</v>
      </c>
    </row>
    <row r="53" spans="1:6">
      <c r="A53" s="97" t="s">
        <v>1122</v>
      </c>
      <c r="B53" s="97" t="str">
        <f>VLOOKUP(A53,'[3]Product DB'!A:C,3,FALSE)</f>
        <v xml:space="preserve">ProDVX </v>
      </c>
      <c r="C53" s="97" t="str">
        <f>VLOOKUP(A53,'[3]Product DB'!A:D,4,FALSE)</f>
        <v>ProDVX APPC-24X-R23  Android 11 Display</v>
      </c>
      <c r="D53" s="97">
        <f>VLOOKUP(A53,'[3]Product DB'!A:H,8,FALSE)</f>
        <v>0</v>
      </c>
      <c r="E53" s="97">
        <f>VLOOKUP(A53,'[3]Product DB'!A:M,12,FALSE)</f>
        <v>1099</v>
      </c>
      <c r="F53" s="97">
        <f>VLOOKUP(A53,'[3]Product DB'!A:N,13,FALSE)</f>
        <v>1375</v>
      </c>
    </row>
    <row r="54" spans="1:6">
      <c r="A54" s="97" t="s">
        <v>1124</v>
      </c>
      <c r="B54" s="97" t="str">
        <f>VLOOKUP(A54,'[3]Product DB'!A:C,3,FALSE)</f>
        <v xml:space="preserve">ProDVX </v>
      </c>
      <c r="C54" s="97" t="str">
        <f>VLOOKUP(A54,'[3]Product DB'!A:D,4,FALSE)</f>
        <v>ProDVX APPC-32X-R23  Android 11 Display</v>
      </c>
      <c r="D54" s="97">
        <f>VLOOKUP(A54,'[3]Product DB'!A:H,8,FALSE)</f>
        <v>0</v>
      </c>
      <c r="E54" s="97">
        <f>VLOOKUP(A54,'[3]Product DB'!A:M,12,FALSE)</f>
        <v>1599</v>
      </c>
      <c r="F54" s="97">
        <f>VLOOKUP(A54,'[3]Product DB'!A:N,13,FALSE)</f>
        <v>1999</v>
      </c>
    </row>
    <row r="55" spans="1:6">
      <c r="A55" s="97" t="s">
        <v>1318</v>
      </c>
      <c r="B55" s="97" t="str">
        <f>VLOOKUP(A55,'[3]Product DB'!A:C,3,FALSE)</f>
        <v xml:space="preserve">ProDVX </v>
      </c>
      <c r="C55" s="97" t="str">
        <f>VLOOKUP(A55,'[3]Product DB'!A:D,4,FALSE)</f>
        <v>ProDVX APPC-7XPLN Room Panel (LED side bars, NFC)</v>
      </c>
      <c r="D55" s="97">
        <f>VLOOKUP(A55,'[3]Product DB'!A:H,8,FALSE)</f>
        <v>0</v>
      </c>
      <c r="E55" s="97">
        <f>VLOOKUP(A55,'[3]Product DB'!A:M,12,FALSE)</f>
        <v>416</v>
      </c>
      <c r="F55" s="97">
        <f>VLOOKUP(A55,'[3]Product DB'!A:N,13,FALSE)</f>
        <v>508</v>
      </c>
    </row>
    <row r="56" spans="1:6">
      <c r="A56" s="97" t="s">
        <v>1315</v>
      </c>
      <c r="B56" s="97" t="str">
        <f>VLOOKUP(A56,'[3]Product DB'!A:C,3,FALSE)</f>
        <v xml:space="preserve">ProDVX </v>
      </c>
      <c r="C56" s="97" t="str">
        <f>VLOOKUP(A56,'[3]Product DB'!A:D,4,FALSE)</f>
        <v>ProDVX APPC-7XPL Room Panel (LED side bars)</v>
      </c>
      <c r="D56" s="97">
        <f>VLOOKUP(A56,'[3]Product DB'!A:H,8,FALSE)</f>
        <v>0</v>
      </c>
      <c r="E56" s="97">
        <f>VLOOKUP(A56,'[3]Product DB'!A:M,12,FALSE)</f>
        <v>397</v>
      </c>
      <c r="F56" s="97">
        <f>VLOOKUP(A56,'[3]Product DB'!A:N,13,FALSE)</f>
        <v>485</v>
      </c>
    </row>
    <row r="57" spans="1:6">
      <c r="A57" s="97" t="s">
        <v>1397</v>
      </c>
      <c r="B57" s="97" t="str">
        <f>VLOOKUP(A57,'[3]Product DB'!A:C,3,FALSE)</f>
        <v xml:space="preserve">ProDVX </v>
      </c>
      <c r="C57" s="97" t="str">
        <f>VLOOKUP(A57,'[3]Product DB'!A:D,4,FALSE)</f>
        <v>ProDVX DS-15 Desk stand VESA 75/100 (White)</v>
      </c>
      <c r="D57" s="97">
        <f>VLOOKUP(A57,'[3]Product DB'!A:H,8,FALSE)</f>
        <v>0</v>
      </c>
      <c r="E57" s="97">
        <f>VLOOKUP(A57,'[3]Product DB'!A:M,12,FALSE)</f>
        <v>44</v>
      </c>
      <c r="F57" s="97">
        <f>VLOOKUP(A57,'[3]Product DB'!A:N,13,FALSE)</f>
        <v>54</v>
      </c>
    </row>
    <row r="58" spans="1:6">
      <c r="A58" s="97" t="s">
        <v>1399</v>
      </c>
      <c r="B58" s="97" t="str">
        <f>VLOOKUP(A58,'[3]Product DB'!A:C,3,FALSE)</f>
        <v xml:space="preserve">ProDVX </v>
      </c>
      <c r="C58" s="97" t="str">
        <f>VLOOKUP(A58,'[3]Product DB'!A:D,4,FALSE)</f>
        <v>ProDVX DS-20 screwable Desk stand</v>
      </c>
      <c r="D58" s="97">
        <f>VLOOKUP(A58,'[3]Product DB'!A:H,8,FALSE)</f>
        <v>0</v>
      </c>
      <c r="E58" s="97">
        <f>VLOOKUP(A58,'[3]Product DB'!A:M,12,FALSE)</f>
        <v>36</v>
      </c>
      <c r="F58" s="97">
        <f>VLOOKUP(A58,'[3]Product DB'!A:N,13,FALSE)</f>
        <v>45</v>
      </c>
    </row>
    <row r="59" spans="1:6">
      <c r="A59" s="97" t="s">
        <v>1401</v>
      </c>
      <c r="B59" s="97" t="str">
        <f>VLOOKUP(A59,'[3]Product DB'!A:C,3,FALSE)</f>
        <v xml:space="preserve">ProDVX </v>
      </c>
      <c r="C59" s="97" t="str">
        <f>VLOOKUP(A59,'[3]Product DB'!A:D,4,FALSE)</f>
        <v>ProDVX DS-25 Desk stand VESA 75/100</v>
      </c>
      <c r="D59" s="97">
        <f>VLOOKUP(A59,'[3]Product DB'!A:H,8,FALSE)</f>
        <v>0</v>
      </c>
      <c r="E59" s="97">
        <f>VLOOKUP(A59,'[3]Product DB'!A:M,12,FALSE)</f>
        <v>40</v>
      </c>
      <c r="F59" s="97">
        <f>VLOOKUP(A59,'[3]Product DB'!A:N,13,FALSE)</f>
        <v>50</v>
      </c>
    </row>
    <row r="60" spans="1:6">
      <c r="A60" s="97" t="s">
        <v>1405</v>
      </c>
      <c r="B60" s="97" t="str">
        <f>VLOOKUP(A60,'[3]Product DB'!A:C,3,FALSE)</f>
        <v xml:space="preserve">ProDVX </v>
      </c>
      <c r="C60" s="97" t="str">
        <f>VLOOKUP(A60,'[3]Product DB'!A:D,4,FALSE)</f>
        <v>ProDVX DS-40 Desk Mounted Stand</v>
      </c>
      <c r="D60" s="97">
        <f>VLOOKUP(A60,'[3]Product DB'!A:H,8,FALSE)</f>
        <v>0</v>
      </c>
      <c r="E60" s="97">
        <f>VLOOKUP(A60,'[3]Product DB'!A:M,12,FALSE)</f>
        <v>37</v>
      </c>
      <c r="F60" s="97">
        <f>VLOOKUP(A60,'[3]Product DB'!A:N,13,FALSE)</f>
        <v>46</v>
      </c>
    </row>
    <row r="61" spans="1:6">
      <c r="A61" s="97" t="s">
        <v>1140</v>
      </c>
      <c r="B61" s="97" t="str">
        <f>VLOOKUP(A61,'[3]Product DB'!A:C,3,FALSE)</f>
        <v xml:space="preserve">ProDVX </v>
      </c>
      <c r="C61" s="97" t="str">
        <f>VLOOKUP(A61,'[3]Product DB'!A:D,4,FALSE)</f>
        <v>ProDVX FS-10 Floor stand</v>
      </c>
      <c r="D61" s="97">
        <f>VLOOKUP(A61,'[3]Product DB'!A:H,8,FALSE)</f>
        <v>0</v>
      </c>
      <c r="E61" s="97">
        <f>VLOOKUP(A61,'[3]Product DB'!A:M,12,FALSE)</f>
        <v>110</v>
      </c>
      <c r="F61" s="97">
        <f>VLOOKUP(A61,'[3]Product DB'!A:N,13,FALSE)</f>
        <v>150</v>
      </c>
    </row>
    <row r="62" spans="1:6">
      <c r="A62" s="97" t="s">
        <v>1353</v>
      </c>
      <c r="B62" s="97" t="str">
        <f>VLOOKUP(A62,'[3]Product DB'!A:C,3,FALSE)</f>
        <v xml:space="preserve">ProDVX </v>
      </c>
      <c r="C62" s="97" t="str">
        <f>VLOOKUP(A62,'[3]Product DB'!A:D,4,FALSE)</f>
        <v>ProDVX IPPC-10SLB Intel Powered Room Panel</v>
      </c>
      <c r="D62" s="97">
        <f>VLOOKUP(A62,'[3]Product DB'!A:H,8,FALSE)</f>
        <v>0</v>
      </c>
      <c r="E62" s="97">
        <f>VLOOKUP(A62,'[3]Product DB'!A:M,12,FALSE)</f>
        <v>673</v>
      </c>
      <c r="F62" s="97">
        <f>VLOOKUP(A62,'[3]Product DB'!A:N,13,FALSE)</f>
        <v>749</v>
      </c>
    </row>
    <row r="63" spans="1:6">
      <c r="A63" s="97" t="s">
        <v>1355</v>
      </c>
      <c r="B63" s="97" t="str">
        <f>VLOOKUP(A63,'[3]Product DB'!A:C,3,FALSE)</f>
        <v xml:space="preserve">ProDVX </v>
      </c>
      <c r="C63" s="97" t="str">
        <f>VLOOKUP(A63,'[3]Product DB'!A:D,4,FALSE)</f>
        <v>ProDVX 15.6" Windows 10 IoT PoE Panel PC</v>
      </c>
      <c r="D63" s="97">
        <f>VLOOKUP(A63,'[3]Product DB'!A:H,8,FALSE)</f>
        <v>0</v>
      </c>
      <c r="E63" s="97">
        <f>VLOOKUP(A63,'[3]Product DB'!A:M,12,FALSE)</f>
        <v>1150</v>
      </c>
      <c r="F63" s="97">
        <f>VLOOKUP(A63,'[3]Product DB'!A:N,13,FALSE)</f>
        <v>1299</v>
      </c>
    </row>
    <row r="64" spans="1:6">
      <c r="A64" s="549" t="s">
        <v>1357</v>
      </c>
      <c r="B64" s="97" t="str">
        <f>VLOOKUP(A64,'[3]Product DB'!A:C,3,FALSE)</f>
        <v xml:space="preserve">ProDVX </v>
      </c>
      <c r="C64" s="97" t="str">
        <f>VLOOKUP(A64,'[3]Product DB'!A:D,4,FALSE)</f>
        <v>ProDVX 21.5" 6000 Series Windows 10 IoT PoE Panel PC</v>
      </c>
      <c r="D64" s="97">
        <f>VLOOKUP(A64,'[3]Product DB'!A:H,8,FALSE)</f>
        <v>0</v>
      </c>
      <c r="E64" s="97">
        <f>VLOOKUP(A64,'[3]Product DB'!A:M,12,FALSE)</f>
        <v>1250</v>
      </c>
      <c r="F64" s="97">
        <f>VLOOKUP(A64,'[3]Product DB'!A:N,13,FALSE)</f>
        <v>1519</v>
      </c>
    </row>
    <row r="65" spans="1:6">
      <c r="A65" s="97" t="s">
        <v>1359</v>
      </c>
      <c r="B65" s="97" t="str">
        <f>VLOOKUP(A65,'[3]Product DB'!A:C,3,FALSE)</f>
        <v xml:space="preserve">ProDVX </v>
      </c>
      <c r="C65" s="97" t="str">
        <f>VLOOKUP(A65,'[3]Product DB'!A:D,4,FALSE)</f>
        <v>ProDVX 21.5" 6200 Series Windows 10 IoT PoE Panel PC</v>
      </c>
      <c r="D65" s="97">
        <f>VLOOKUP(A65,'[3]Product DB'!A:H,8,FALSE)</f>
        <v>0</v>
      </c>
      <c r="E65" s="97">
        <f>VLOOKUP(A65,'[3]Product DB'!A:M,12,FALSE)</f>
        <v>1930</v>
      </c>
      <c r="F65" s="97">
        <f>VLOOKUP(A65,'[3]Product DB'!A:N,13,FALSE)</f>
        <v>2299</v>
      </c>
    </row>
    <row r="66" spans="1:6">
      <c r="A66" s="97" t="s">
        <v>1361</v>
      </c>
      <c r="B66" s="97" t="str">
        <f>VLOOKUP(A66,'[3]Product DB'!A:C,3,FALSE)</f>
        <v xml:space="preserve">ProDVX </v>
      </c>
      <c r="C66" s="97" t="str">
        <f>VLOOKUP(A66,'[3]Product DB'!A:D,4,FALSE)</f>
        <v>ProDVX 24" Windows 10 IoT PoE Panel PC</v>
      </c>
      <c r="D66" s="97">
        <f>VLOOKUP(A66,'[3]Product DB'!A:H,8,FALSE)</f>
        <v>0</v>
      </c>
      <c r="E66" s="97">
        <f>VLOOKUP(A66,'[3]Product DB'!A:M,12,FALSE)</f>
        <v>1399</v>
      </c>
      <c r="F66" s="97">
        <f>VLOOKUP(A66,'[3]Product DB'!A:N,13,FALSE)</f>
        <v>1589</v>
      </c>
    </row>
    <row r="67" spans="1:6">
      <c r="A67" s="97" t="s">
        <v>1363</v>
      </c>
      <c r="B67" s="97" t="str">
        <f>VLOOKUP(A67,'[3]Product DB'!A:C,3,FALSE)</f>
        <v xml:space="preserve">ProDVX </v>
      </c>
      <c r="C67" s="97" t="str">
        <f>VLOOKUP(A67,'[3]Product DB'!A:D,4,FALSE)</f>
        <v>ProDVX 32" Windows 10 IoT PoE Panel PC</v>
      </c>
      <c r="D67" s="97">
        <f>VLOOKUP(A67,'[3]Product DB'!A:H,8,FALSE)</f>
        <v>0</v>
      </c>
      <c r="E67" s="97">
        <f>VLOOKUP(A67,'[3]Product DB'!A:M,12,FALSE)</f>
        <v>1949</v>
      </c>
      <c r="F67" s="97">
        <f>VLOOKUP(A67,'[3]Product DB'!A:N,13,FALSE)</f>
        <v>2299</v>
      </c>
    </row>
    <row r="68" spans="1:6">
      <c r="A68" s="97" t="s">
        <v>1412</v>
      </c>
      <c r="B68" s="97" t="str">
        <f>VLOOKUP(A68,'[3]Product DB'!A:C,3,FALSE)</f>
        <v xml:space="preserve">ProDVX </v>
      </c>
      <c r="C68" s="97" t="str">
        <f>VLOOKUP(A68,'[3]Product DB'!A:D,4,FALSE)</f>
        <v>ProDVX NFC Reader for 10.1" panels</v>
      </c>
      <c r="D68" s="97">
        <f>VLOOKUP(A68,'[3]Product DB'!A:H,8,FALSE)</f>
        <v>0</v>
      </c>
      <c r="E68" s="97">
        <f>VLOOKUP(A68,'[3]Product DB'!A:M,12,FALSE)</f>
        <v>139</v>
      </c>
      <c r="F68" s="97">
        <f>VLOOKUP(A68,'[3]Product DB'!A:N,13,FALSE)</f>
        <v>169</v>
      </c>
    </row>
    <row r="69" spans="1:6">
      <c r="A69" s="97" t="s">
        <v>1126</v>
      </c>
      <c r="B69" s="97" t="str">
        <f>VLOOKUP(A69,'[3]Product DB'!A:C,3,FALSE)</f>
        <v xml:space="preserve">ProDVX </v>
      </c>
      <c r="C69" s="97" t="str">
        <f>VLOOKUP(A69,'[3]Product DB'!A:D,4,FALSE)</f>
        <v>ProDVX PoGo Camera Module</v>
      </c>
      <c r="D69" s="97">
        <f>VLOOKUP(A69,'[3]Product DB'!A:H,8,FALSE)</f>
        <v>0</v>
      </c>
      <c r="E69" s="97">
        <f>VLOOKUP(A69,'[3]Product DB'!A:M,12,FALSE)</f>
        <v>99</v>
      </c>
      <c r="F69" s="97">
        <f>VLOOKUP(A69,'[3]Product DB'!A:N,13,FALSE)</f>
        <v>129</v>
      </c>
    </row>
    <row r="70" spans="1:6">
      <c r="A70" s="97" t="s">
        <v>1417</v>
      </c>
      <c r="B70" s="97" t="str">
        <f>VLOOKUP(A70,'[3]Product DB'!A:C,3,FALSE)</f>
        <v xml:space="preserve">ProDVX </v>
      </c>
      <c r="C70" s="97" t="str">
        <f>VLOOKUP(A70,'[3]Product DB'!A:D,4,FALSE)</f>
        <v>ProDVX PoGo LED Bar</v>
      </c>
      <c r="D70" s="97">
        <f>VLOOKUP(A70,'[3]Product DB'!A:H,8,FALSE)</f>
        <v>0</v>
      </c>
      <c r="E70" s="97">
        <f>VLOOKUP(A70,'[3]Product DB'!A:M,12,FALSE)</f>
        <v>69</v>
      </c>
      <c r="F70" s="97">
        <f>VLOOKUP(A70,'[3]Product DB'!A:N,13,FALSE)</f>
        <v>89</v>
      </c>
    </row>
    <row r="71" spans="1:6">
      <c r="A71" s="97" t="s">
        <v>1410</v>
      </c>
      <c r="B71" s="97" t="str">
        <f>VLOOKUP(A71,'[3]Product DB'!A:C,3,FALSE)</f>
        <v xml:space="preserve">ProDVX </v>
      </c>
      <c r="C71" s="97" t="str">
        <f>VLOOKUP(A71,'[3]Product DB'!A:D,4,FALSE)</f>
        <v>ProDVX Power Supply 12V,2A - 10SLB/10X(P)(L)</v>
      </c>
      <c r="D71" s="97">
        <f>VLOOKUP(A71,'[3]Product DB'!A:H,8,FALSE)</f>
        <v>0</v>
      </c>
      <c r="E71" s="97">
        <f>VLOOKUP(A71,'[3]Product DB'!A:M,12,FALSE)</f>
        <v>29</v>
      </c>
      <c r="F71" s="97">
        <f>VLOOKUP(A71,'[3]Product DB'!A:N,13,FALSE)</f>
        <v>39</v>
      </c>
    </row>
    <row r="72" spans="1:6">
      <c r="A72" s="97" t="s">
        <v>1408</v>
      </c>
      <c r="B72" s="97" t="str">
        <f>VLOOKUP(A72,'[3]Product DB'!A:C,3,FALSE)</f>
        <v xml:space="preserve">ProDVX </v>
      </c>
      <c r="C72" s="97" t="str">
        <f>VLOOKUP(A72,'[3]Product DB'!A:D,4,FALSE)</f>
        <v>ProDVX SB-50 Shelf Bracket VESA 75/100</v>
      </c>
      <c r="D72" s="97">
        <f>VLOOKUP(A72,'[3]Product DB'!A:H,8,FALSE)</f>
        <v>0</v>
      </c>
      <c r="E72" s="97">
        <f>VLOOKUP(A72,'[3]Product DB'!A:M,12,FALSE)</f>
        <v>49</v>
      </c>
      <c r="F72" s="97">
        <f>VLOOKUP(A72,'[3]Product DB'!A:N,13,FALSE)</f>
        <v>69</v>
      </c>
    </row>
    <row r="73" spans="1:6">
      <c r="A73" s="97" t="s">
        <v>1373</v>
      </c>
      <c r="B73" s="97" t="str">
        <f>VLOOKUP(A73,'[3]Product DB'!A:C,3,FALSE)</f>
        <v xml:space="preserve">ProDVX </v>
      </c>
      <c r="C73" s="97" t="str">
        <f>VLOOKUP(A73,'[3]Product DB'!A:D,4,FALSE)</f>
        <v>ProDVX SD-10 10" Signage Display</v>
      </c>
      <c r="D73" s="97">
        <f>VLOOKUP(A73,'[3]Product DB'!A:H,8,FALSE)</f>
        <v>0</v>
      </c>
      <c r="E73" s="97">
        <f>VLOOKUP(A73,'[3]Product DB'!A:M,12,FALSE)</f>
        <v>209</v>
      </c>
      <c r="F73" s="97">
        <f>VLOOKUP(A73,'[3]Product DB'!A:N,13,FALSE)</f>
        <v>259</v>
      </c>
    </row>
    <row r="74" spans="1:6">
      <c r="A74" s="97" t="s">
        <v>1375</v>
      </c>
      <c r="B74" s="97" t="str">
        <f>VLOOKUP(A74,'[3]Product DB'!A:C,3,FALSE)</f>
        <v xml:space="preserve">ProDVX </v>
      </c>
      <c r="C74" s="97" t="str">
        <f>VLOOKUP(A74,'[3]Product DB'!A:D,4,FALSE)</f>
        <v>ProDVX SD-14 14" Signage Display</v>
      </c>
      <c r="D74" s="97">
        <f>VLOOKUP(A74,'[3]Product DB'!A:H,8,FALSE)</f>
        <v>0</v>
      </c>
      <c r="E74" s="97">
        <f>VLOOKUP(A74,'[3]Product DB'!A:M,12,FALSE)</f>
        <v>299</v>
      </c>
      <c r="F74" s="97">
        <f>VLOOKUP(A74,'[3]Product DB'!A:N,13,FALSE)</f>
        <v>409</v>
      </c>
    </row>
    <row r="75" spans="1:6">
      <c r="A75" s="97" t="s">
        <v>1377</v>
      </c>
      <c r="B75" s="97" t="str">
        <f>VLOOKUP(A75,'[3]Product DB'!A:C,3,FALSE)</f>
        <v xml:space="preserve">ProDVX </v>
      </c>
      <c r="C75" s="97" t="str">
        <f>VLOOKUP(A75,'[3]Product DB'!A:D,4,FALSE)</f>
        <v>ProDVX SD-15 15" Signage Display</v>
      </c>
      <c r="D75" s="97">
        <f>VLOOKUP(A75,'[3]Product DB'!A:H,8,FALSE)</f>
        <v>0</v>
      </c>
      <c r="E75" s="97">
        <f>VLOOKUP(A75,'[3]Product DB'!A:M,12,FALSE)</f>
        <v>329</v>
      </c>
      <c r="F75" s="97">
        <f>VLOOKUP(A75,'[3]Product DB'!A:N,13,FALSE)</f>
        <v>439</v>
      </c>
    </row>
    <row r="76" spans="1:6">
      <c r="A76" s="97" t="s">
        <v>1379</v>
      </c>
      <c r="B76" s="97" t="str">
        <f>VLOOKUP(A76,'[3]Product DB'!A:C,3,FALSE)</f>
        <v xml:space="preserve">ProDVX </v>
      </c>
      <c r="C76" s="97" t="str">
        <f>VLOOKUP(A76,'[3]Product DB'!A:D,4,FALSE)</f>
        <v>ProDVX SD-18 18" Signage Display</v>
      </c>
      <c r="D76" s="97">
        <f>VLOOKUP(A76,'[3]Product DB'!A:H,8,FALSE)</f>
        <v>0</v>
      </c>
      <c r="E76" s="97">
        <f>VLOOKUP(A76,'[3]Product DB'!A:M,12,FALSE)</f>
        <v>409</v>
      </c>
      <c r="F76" s="97">
        <f>VLOOKUP(A76,'[3]Product DB'!A:N,13,FALSE)</f>
        <v>529</v>
      </c>
    </row>
    <row r="77" spans="1:6">
      <c r="A77" s="97" t="s">
        <v>1381</v>
      </c>
      <c r="B77" s="97" t="str">
        <f>VLOOKUP(A77,'[3]Product DB'!A:C,3,FALSE)</f>
        <v xml:space="preserve">ProDVX </v>
      </c>
      <c r="C77" s="97" t="str">
        <f>VLOOKUP(A77,'[3]Product DB'!A:D,4,FALSE)</f>
        <v>ProDVX SD-22 22" Signage Display</v>
      </c>
      <c r="D77" s="97">
        <f>VLOOKUP(A77,'[3]Product DB'!A:H,8,FALSE)</f>
        <v>0</v>
      </c>
      <c r="E77" s="97">
        <f>VLOOKUP(A77,'[3]Product DB'!A:M,12,FALSE)</f>
        <v>429</v>
      </c>
      <c r="F77" s="97">
        <f>VLOOKUP(A77,'[3]Product DB'!A:N,13,FALSE)</f>
        <v>539</v>
      </c>
    </row>
    <row r="78" spans="1:6">
      <c r="A78" s="97" t="s">
        <v>1384</v>
      </c>
      <c r="B78" s="97" t="str">
        <f>VLOOKUP(A78,'[3]Product DB'!A:C,3,FALSE)</f>
        <v xml:space="preserve">ProDVX </v>
      </c>
      <c r="C78" s="97" t="str">
        <f>VLOOKUP(A78,'[3]Product DB'!A:D,4,FALSE)</f>
        <v xml:space="preserve">ProDVX TMP-15X 15" Touch Monitor </v>
      </c>
      <c r="D78" s="97">
        <f>VLOOKUP(A78,'[3]Product DB'!A:H,8,FALSE)</f>
        <v>0</v>
      </c>
      <c r="E78" s="97">
        <f>VLOOKUP(A78,'[3]Product DB'!A:M,12,FALSE)</f>
        <v>389</v>
      </c>
      <c r="F78" s="97">
        <f>VLOOKUP(A78,'[3]Product DB'!A:N,13,FALSE)</f>
        <v>499</v>
      </c>
    </row>
    <row r="79" spans="1:6">
      <c r="A79" s="97" t="s">
        <v>1386</v>
      </c>
      <c r="B79" s="97" t="str">
        <f>VLOOKUP(A79,'[3]Product DB'!A:C,3,FALSE)</f>
        <v xml:space="preserve">ProDVX </v>
      </c>
      <c r="C79" s="97" t="str">
        <f>VLOOKUP(A79,'[3]Product DB'!A:D,4,FALSE)</f>
        <v xml:space="preserve">ProDVX TMP-22X 22" Touch Monitor </v>
      </c>
      <c r="D79" s="97">
        <f>VLOOKUP(A79,'[3]Product DB'!A:H,8,FALSE)</f>
        <v>0</v>
      </c>
      <c r="E79" s="97">
        <f>VLOOKUP(A79,'[3]Product DB'!A:M,12,FALSE)</f>
        <v>489</v>
      </c>
      <c r="F79" s="97">
        <f>VLOOKUP(A79,'[3]Product DB'!A:N,13,FALSE)</f>
        <v>599</v>
      </c>
    </row>
    <row r="80" spans="1:6">
      <c r="A80" s="97" t="s">
        <v>1366</v>
      </c>
      <c r="B80" s="97" t="str">
        <f>VLOOKUP(A80,'[3]Product DB'!A:C,3,FALSE)</f>
        <v xml:space="preserve">ProDVX </v>
      </c>
      <c r="C80" s="97" t="str">
        <f>VLOOKUP(A80,'[3]Product DB'!A:D,4,FALSE)</f>
        <v>ProDVX UW-24 UltraWide Signage Display</v>
      </c>
      <c r="D80" s="97">
        <f>VLOOKUP(A80,'[3]Product DB'!A:H,8,FALSE)</f>
        <v>0</v>
      </c>
      <c r="E80" s="97">
        <f>VLOOKUP(A80,'[3]Product DB'!A:M,12,FALSE)</f>
        <v>999</v>
      </c>
      <c r="F80" s="97">
        <f>VLOOKUP(A80,'[3]Product DB'!A:N,13,FALSE)</f>
        <v>1199</v>
      </c>
    </row>
    <row r="81" spans="1:6">
      <c r="A81" s="97" t="s">
        <v>1368</v>
      </c>
      <c r="B81" s="97" t="str">
        <f>VLOOKUP(A81,'[3]Product DB'!A:C,3,FALSE)</f>
        <v xml:space="preserve">ProDVX </v>
      </c>
      <c r="C81" s="97" t="str">
        <f>VLOOKUP(A81,'[3]Product DB'!A:D,4,FALSE)</f>
        <v>ProDVX UW-28 UltraWide Signage Display</v>
      </c>
      <c r="D81" s="97">
        <f>VLOOKUP(A81,'[3]Product DB'!A:H,8,FALSE)</f>
        <v>0</v>
      </c>
      <c r="E81" s="97">
        <f>VLOOKUP(A81,'[3]Product DB'!A:M,12,FALSE)</f>
        <v>1199</v>
      </c>
      <c r="F81" s="97">
        <f>VLOOKUP(A81,'[3]Product DB'!A:N,13,FALSE)</f>
        <v>1449</v>
      </c>
    </row>
    <row r="82" spans="1:6">
      <c r="A82" s="97" t="s">
        <v>1370</v>
      </c>
      <c r="B82" s="97" t="str">
        <f>VLOOKUP(A82,'[3]Product DB'!A:C,3,FALSE)</f>
        <v xml:space="preserve">ProDVX </v>
      </c>
      <c r="C82" s="97" t="str">
        <f>VLOOKUP(A82,'[3]Product DB'!A:D,4,FALSE)</f>
        <v>ProDVX UW-37 UltraWide Signage Display</v>
      </c>
      <c r="D82" s="97">
        <f>VLOOKUP(A82,'[3]Product DB'!A:H,8,FALSE)</f>
        <v>0</v>
      </c>
      <c r="E82" s="97">
        <f>VLOOKUP(A82,'[3]Product DB'!A:M,12,FALSE)</f>
        <v>1449</v>
      </c>
      <c r="F82" s="97">
        <f>VLOOKUP(A82,'[3]Product DB'!A:N,13,FALSE)</f>
        <v>1699</v>
      </c>
    </row>
    <row r="83" spans="1:6">
      <c r="A83" s="97" t="s">
        <v>447</v>
      </c>
      <c r="B83" s="97" t="str">
        <f>VLOOKUP(A83,'[3]Product DB'!A:C,3,FALSE)</f>
        <v>Axeos</v>
      </c>
      <c r="C83" s="97" t="str">
        <f>VLOOKUP(A83,'[3]Product DB'!A:D,4,FALSE)</f>
        <v>Axeos Holder for Nureva HDL 200 holder</v>
      </c>
      <c r="D83" s="97">
        <f>VLOOKUP(A83,'[3]Product DB'!A:H,8,FALSE)</f>
        <v>1</v>
      </c>
      <c r="E83" s="97">
        <f>VLOOKUP(A83,'[3]Product DB'!A:M,12,FALSE)</f>
        <v>320</v>
      </c>
      <c r="F83" s="97">
        <f>VLOOKUP(A83,'[3]Product DB'!A:N,13,FALSE)</f>
        <v>449</v>
      </c>
    </row>
    <row r="84" spans="1:6">
      <c r="A84" s="97" t="s">
        <v>445</v>
      </c>
      <c r="B84" s="97" t="str">
        <f>VLOOKUP(A84,'[3]Product DB'!A:C,3,FALSE)</f>
        <v>Axeos</v>
      </c>
      <c r="C84" s="97" t="str">
        <f>VLOOKUP(A84,'[3]Product DB'!A:D,4,FALSE)</f>
        <v>Axeos Holder for Nureva HDL300 / HDL310  soundbar. Black Finish. Fixes to VESA Screen Mount</v>
      </c>
      <c r="D84" s="97">
        <f>VLOOKUP(A84,'[3]Product DB'!A:H,8,FALSE)</f>
        <v>0</v>
      </c>
      <c r="E84" s="97">
        <f>VLOOKUP(A84,'[3]Product DB'!A:M,12,FALSE)</f>
        <v>350</v>
      </c>
      <c r="F84" s="97">
        <f>VLOOKUP(A84,'[3]Product DB'!A:N,13,FALSE)</f>
        <v>475</v>
      </c>
    </row>
    <row r="85" spans="1:6">
      <c r="A85" s="97" t="s">
        <v>2011</v>
      </c>
      <c r="B85" s="97" t="str">
        <f>VLOOKUP(A85,'[3]Product DB'!A:C,3,FALSE)</f>
        <v>Axeos</v>
      </c>
      <c r="C85" s="97" t="str">
        <f>VLOOKUP(A85,'[3]Product DB'!A:D,4,FALSE)</f>
        <v>AXEOS XENON Single screen digital signage pack - Screen stand in white painted steel for 105'' Jupiter screen (PANA105 model) and VESA 1500x600 mm including white rear cover and a screen holder VESA 1500x600 mm</v>
      </c>
      <c r="D85" s="97">
        <f>VLOOKUP(A85,'[3]Product DB'!A:H,8,FALSE)</f>
        <v>0</v>
      </c>
      <c r="E85" s="97">
        <f>VLOOKUP(A85,'[3]Product DB'!A:M,12,FALSE)</f>
        <v>3299</v>
      </c>
      <c r="F85" s="97">
        <f>VLOOKUP(A85,'[3]Product DB'!A:N,13,FALSE)</f>
        <v>3999</v>
      </c>
    </row>
    <row r="86" spans="1:6">
      <c r="A86" s="97" t="s">
        <v>2012</v>
      </c>
      <c r="B86" s="97" t="str">
        <f>VLOOKUP(A86,'[3]Product DB'!A:C,3,FALSE)</f>
        <v>Axeos</v>
      </c>
      <c r="C86" s="97" t="str">
        <f>VLOOKUP(A86,'[3]Product DB'!A:D,4,FALSE)</f>
        <v>AXEOS XENON Single screen digital signage pack - Screen stand in black painted steel for 105'' Jupiter screen (PANA105 model) and VESA 1500x600 mm including a black rear cover and a screen holder VESA 1500x600 mm</v>
      </c>
      <c r="D86" s="97">
        <f>VLOOKUP(A86,'[3]Product DB'!A:H,8,FALSE)</f>
        <v>0</v>
      </c>
      <c r="E86" s="97">
        <f>VLOOKUP(A86,'[3]Product DB'!A:M,12,FALSE)</f>
        <v>3299</v>
      </c>
      <c r="F86" s="97">
        <f>VLOOKUP(A86,'[3]Product DB'!A:N,13,FALSE)</f>
        <v>3999</v>
      </c>
    </row>
    <row r="87" spans="1:6">
      <c r="A87" s="97" t="s">
        <v>2013</v>
      </c>
      <c r="B87" s="97" t="str">
        <f>VLOOKUP(A87,'[3]Product DB'!A:C,3,FALSE)</f>
        <v>Evoko</v>
      </c>
      <c r="C87" s="97" t="str">
        <f>VLOOKUP(A87,'[3]Product DB'!A:D,4,FALSE)</f>
        <v>5-Year Evoko Desk License</v>
      </c>
      <c r="D87" s="97">
        <f>VLOOKUP(A87,'[3]Product DB'!A:H,8,FALSE)</f>
        <v>9999</v>
      </c>
      <c r="E87" s="97">
        <f>VLOOKUP(A87,'[3]Product DB'!A:M,12,FALSE)</f>
        <v>208</v>
      </c>
      <c r="F87" s="97">
        <f>VLOOKUP(A87,'[3]Product DB'!A:N,13,FALSE)</f>
        <v>360</v>
      </c>
    </row>
    <row r="88" spans="1:6">
      <c r="A88" s="97" t="s">
        <v>2014</v>
      </c>
      <c r="B88" s="97" t="str">
        <f>VLOOKUP(A88,'[3]Product DB'!A:C,3,FALSE)</f>
        <v>Evoko</v>
      </c>
      <c r="C88" s="97" t="str">
        <f>VLOOKUP(A88,'[3]Product DB'!A:D,4,FALSE)</f>
        <v>5-Year Evoko Room License Extension</v>
      </c>
      <c r="D88" s="97">
        <f>VLOOKUP(A88,'[3]Product DB'!A:H,8,FALSE)</f>
        <v>9999</v>
      </c>
      <c r="E88" s="97">
        <f>VLOOKUP(A88,'[3]Product DB'!A:M,12,FALSE)</f>
        <v>415</v>
      </c>
      <c r="F88" s="97">
        <f>VLOOKUP(A88,'[3]Product DB'!A:N,13,FALSE)</f>
        <v>720</v>
      </c>
    </row>
    <row r="89" spans="1:6">
      <c r="A89" s="97" t="s">
        <v>2015</v>
      </c>
      <c r="B89" s="97" t="str">
        <f>VLOOKUP(A89,'[3]Product DB'!A:C,3,FALSE)</f>
        <v>Evoko</v>
      </c>
      <c r="C89" s="97" t="str">
        <f>VLOOKUP(A89,'[3]Product DB'!A:D,4,FALSE)</f>
        <v>1-Year Evoko Desk License</v>
      </c>
      <c r="D89" s="97">
        <f>VLOOKUP(A89,'[3]Product DB'!A:H,8,FALSE)</f>
        <v>9999</v>
      </c>
      <c r="E89" s="97">
        <f>VLOOKUP(A89,'[3]Product DB'!A:M,12,FALSE)</f>
        <v>47</v>
      </c>
      <c r="F89" s="97">
        <f>VLOOKUP(A89,'[3]Product DB'!A:N,13,FALSE)</f>
        <v>80</v>
      </c>
    </row>
    <row r="90" spans="1:6">
      <c r="A90" s="97" t="s">
        <v>2016</v>
      </c>
      <c r="B90" s="97" t="str">
        <f>VLOOKUP(A90,'[3]Product DB'!A:C,3,FALSE)</f>
        <v>Evoko</v>
      </c>
      <c r="C90" s="97" t="str">
        <f>VLOOKUP(A90,'[3]Product DB'!A:D,4,FALSE)</f>
        <v>3-Year Evoko Desk License</v>
      </c>
      <c r="D90" s="97">
        <f>VLOOKUP(A90,'[3]Product DB'!A:H,8,FALSE)</f>
        <v>9999</v>
      </c>
      <c r="E90" s="97">
        <f>VLOOKUP(A90,'[3]Product DB'!A:M,12,FALSE)</f>
        <v>131</v>
      </c>
      <c r="F90" s="97">
        <f>VLOOKUP(A90,'[3]Product DB'!A:N,13,FALSE)</f>
        <v>227</v>
      </c>
    </row>
    <row r="91" spans="1:6">
      <c r="A91" s="97" t="s">
        <v>2017</v>
      </c>
      <c r="B91" s="97" t="str">
        <f>VLOOKUP(A91,'[3]Product DB'!A:C,3,FALSE)</f>
        <v>Evoko</v>
      </c>
      <c r="C91" s="97" t="str">
        <f>VLOOKUP(A91,'[3]Product DB'!A:D,4,FALSE)</f>
        <v>1-Year Evoko Room License Extension</v>
      </c>
      <c r="D91" s="97">
        <f>VLOOKUP(A91,'[3]Product DB'!A:H,8,FALSE)</f>
        <v>9999</v>
      </c>
      <c r="E91" s="97">
        <f>VLOOKUP(A91,'[3]Product DB'!A:M,12,FALSE)</f>
        <v>92</v>
      </c>
      <c r="F91" s="97">
        <f>VLOOKUP(A91,'[3]Product DB'!A:N,13,FALSE)</f>
        <v>160</v>
      </c>
    </row>
    <row r="92" spans="1:6">
      <c r="A92" s="97" t="s">
        <v>2018</v>
      </c>
      <c r="B92" s="97" t="str">
        <f>VLOOKUP(A92,'[3]Product DB'!A:C,3,FALSE)</f>
        <v>Evoko</v>
      </c>
      <c r="C92" s="97" t="str">
        <f>VLOOKUP(A92,'[3]Product DB'!A:D,4,FALSE)</f>
        <v>3-Year Evoko Room License Extension</v>
      </c>
      <c r="D92" s="97">
        <f>VLOOKUP(A92,'[3]Product DB'!A:H,8,FALSE)</f>
        <v>9999</v>
      </c>
      <c r="E92" s="97">
        <f>VLOOKUP(A92,'[3]Product DB'!A:M,12,FALSE)</f>
        <v>265</v>
      </c>
      <c r="F92" s="97">
        <f>VLOOKUP(A92,'[3]Product DB'!A:N,13,FALSE)</f>
        <v>456</v>
      </c>
    </row>
    <row r="93" spans="1:6">
      <c r="A93" s="97" t="s">
        <v>1453</v>
      </c>
      <c r="B93" s="97" t="str">
        <f>VLOOKUP(A93,'[3]Product DB'!A:C,3,FALSE)</f>
        <v>Evoko</v>
      </c>
      <c r="C93" s="97" t="str">
        <f>VLOOKUP(A93,'[3]Product DB'!A:D,4,FALSE)</f>
        <v>Evoko Liso Power Supply</v>
      </c>
      <c r="D93" s="97">
        <f>VLOOKUP(A93,'[3]Product DB'!A:H,8,FALSE)</f>
        <v>24</v>
      </c>
      <c r="E93" s="97">
        <f>VLOOKUP(A93,'[3]Product DB'!A:M,12,FALSE)</f>
        <v>29</v>
      </c>
      <c r="F93" s="97">
        <f>VLOOKUP(A93,'[3]Product DB'!A:N,13,FALSE)</f>
        <v>50</v>
      </c>
    </row>
    <row r="94" spans="1:6">
      <c r="A94" s="97" t="s">
        <v>1449</v>
      </c>
      <c r="B94" s="97" t="str">
        <f>VLOOKUP(A94,'[3]Product DB'!A:C,3,FALSE)</f>
        <v>Evoko</v>
      </c>
      <c r="C94" s="97" t="str">
        <f>VLOOKUP(A94,'[3]Product DB'!A:D,4,FALSE)</f>
        <v>Liso Freestand Mount</v>
      </c>
      <c r="D94" s="97">
        <f>VLOOKUP(A94,'[3]Product DB'!A:H,8,FALSE)</f>
        <v>7</v>
      </c>
      <c r="E94" s="97">
        <f>VLOOKUP(A94,'[3]Product DB'!A:M,12,FALSE)</f>
        <v>217</v>
      </c>
      <c r="F94" s="97">
        <f>VLOOKUP(A94,'[3]Product DB'!A:N,13,FALSE)</f>
        <v>375</v>
      </c>
    </row>
    <row r="95" spans="1:6">
      <c r="A95" s="97" t="s">
        <v>1460</v>
      </c>
      <c r="B95" s="97" t="str">
        <f>VLOOKUP(A95,'[3]Product DB'!A:C,3,FALSE)</f>
        <v>Evoko</v>
      </c>
      <c r="C95" s="97" t="str">
        <f>VLOOKUP(A95,'[3]Product DB'!A:D,4,FALSE)</f>
        <v>Evoko Naso Wall Mount Kit</v>
      </c>
      <c r="D95" s="97">
        <f>VLOOKUP(A95,'[3]Product DB'!A:H,8,FALSE)</f>
        <v>6</v>
      </c>
      <c r="E95" s="97">
        <f>VLOOKUP(A95,'[3]Product DB'!A:M,12,FALSE)</f>
        <v>25</v>
      </c>
      <c r="F95" s="97">
        <f>VLOOKUP(A95,'[3]Product DB'!A:N,13,FALSE)</f>
        <v>42</v>
      </c>
    </row>
    <row r="96" spans="1:6">
      <c r="A96" s="97" t="s">
        <v>1458</v>
      </c>
      <c r="B96" s="97" t="str">
        <f>VLOOKUP(A96,'[3]Product DB'!A:C,3,FALSE)</f>
        <v>Evoko</v>
      </c>
      <c r="C96" s="97" t="str">
        <f>VLOOKUP(A96,'[3]Product DB'!A:D,4,FALSE)</f>
        <v>Evoko Naso Power Supply</v>
      </c>
      <c r="D96" s="97">
        <f>VLOOKUP(A96,'[3]Product DB'!A:H,8,FALSE)</f>
        <v>4</v>
      </c>
      <c r="E96" s="97">
        <f>VLOOKUP(A96,'[3]Product DB'!A:M,12,FALSE)</f>
        <v>29</v>
      </c>
      <c r="F96" s="97">
        <f>VLOOKUP(A96,'[3]Product DB'!A:N,13,FALSE)</f>
        <v>50</v>
      </c>
    </row>
    <row r="97" spans="1:6">
      <c r="A97" s="97" t="s">
        <v>1478</v>
      </c>
      <c r="B97" s="97" t="str">
        <f>VLOOKUP(A97,'[3]Product DB'!A:C,3,FALSE)</f>
        <v>Evoko</v>
      </c>
      <c r="C97" s="97" t="str">
        <f>VLOOKUP(A97,'[3]Product DB'!A:D,4,FALSE)</f>
        <v>Evoko EasyConnect MPX 200</v>
      </c>
      <c r="D97" s="97">
        <f>VLOOKUP(A97,'[3]Product DB'!A:H,8,FALSE)</f>
        <v>3</v>
      </c>
      <c r="E97" s="97">
        <f>VLOOKUP(A97,'[3]Product DB'!A:M,12,FALSE)</f>
        <v>1200</v>
      </c>
      <c r="F97" s="97">
        <f>VLOOKUP(A97,'[3]Product DB'!A:N,13,FALSE)</f>
        <v>2084</v>
      </c>
    </row>
    <row r="98" spans="1:6">
      <c r="A98" s="97" t="s">
        <v>1441</v>
      </c>
      <c r="B98" s="97" t="str">
        <f>VLOOKUP(A98,'[3]Product DB'!A:C,3,FALSE)</f>
        <v>Evoko</v>
      </c>
      <c r="C98" s="97" t="str">
        <f>VLOOKUP(A98,'[3]Product DB'!A:D,4,FALSE)</f>
        <v>Evoko Liso Wall Mount Kit</v>
      </c>
      <c r="D98" s="97">
        <f>VLOOKUP(A98,'[3]Product DB'!A:H,8,FALSE)</f>
        <v>0</v>
      </c>
      <c r="E98" s="97">
        <f>VLOOKUP(A98,'[3]Product DB'!A:M,12,FALSE)</f>
        <v>25</v>
      </c>
      <c r="F98" s="97">
        <f>VLOOKUP(A98,'[3]Product DB'!A:N,13,FALSE)</f>
        <v>42</v>
      </c>
    </row>
    <row r="99" spans="1:6">
      <c r="A99" s="97" t="s">
        <v>1445</v>
      </c>
      <c r="B99" s="97" t="str">
        <f>VLOOKUP(A99,'[3]Product DB'!A:C,3,FALSE)</f>
        <v>Evoko</v>
      </c>
      <c r="C99" s="97" t="str">
        <f>VLOOKUP(A99,'[3]Product DB'!A:D,4,FALSE)</f>
        <v>Liso Tilt Wall Mounting Kit</v>
      </c>
      <c r="D99" s="97">
        <f>VLOOKUP(A99,'[3]Product DB'!A:H,8,FALSE)</f>
        <v>1</v>
      </c>
      <c r="E99" s="97">
        <f>VLOOKUP(A99,'[3]Product DB'!A:M,12,FALSE)</f>
        <v>49</v>
      </c>
      <c r="F99" s="97">
        <f>VLOOKUP(A99,'[3]Product DB'!A:N,13,FALSE)</f>
        <v>84</v>
      </c>
    </row>
    <row r="100" spans="1:6">
      <c r="A100" s="97" t="s">
        <v>1447</v>
      </c>
      <c r="B100" s="97" t="str">
        <f>VLOOKUP(A100,'[3]Product DB'!A:C,3,FALSE)</f>
        <v>Evoko</v>
      </c>
      <c r="C100" s="97" t="str">
        <f>VLOOKUP(A100,'[3]Product DB'!A:D,4,FALSE)</f>
        <v>Liso Tilt Glass Wall Mounting Kit</v>
      </c>
      <c r="D100" s="97">
        <f>VLOOKUP(A100,'[3]Product DB'!A:H,8,FALSE)</f>
        <v>1</v>
      </c>
      <c r="E100" s="97">
        <f>VLOOKUP(A100,'[3]Product DB'!A:M,12,FALSE)</f>
        <v>73</v>
      </c>
      <c r="F100" s="97">
        <f>VLOOKUP(A100,'[3]Product DB'!A:N,13,FALSE)</f>
        <v>125</v>
      </c>
    </row>
    <row r="101" spans="1:6">
      <c r="A101" s="97" t="s">
        <v>1443</v>
      </c>
      <c r="B101" s="97" t="str">
        <f>VLOOKUP(A101,'[3]Product DB'!A:C,3,FALSE)</f>
        <v>Evoko</v>
      </c>
      <c r="C101" s="97" t="str">
        <f>VLOOKUP(A101,'[3]Product DB'!A:D,4,FALSE)</f>
        <v>Evoko Liso Glass Wall Mount Kit</v>
      </c>
      <c r="D101" s="97">
        <f>VLOOKUP(A101,'[3]Product DB'!A:H,8,FALSE)</f>
        <v>0</v>
      </c>
      <c r="E101" s="97">
        <f>VLOOKUP(A101,'[3]Product DB'!A:M,12,FALSE)</f>
        <v>49</v>
      </c>
      <c r="F101" s="97">
        <f>VLOOKUP(A101,'[3]Product DB'!A:N,13,FALSE)</f>
        <v>84</v>
      </c>
    </row>
    <row r="102" spans="1:6">
      <c r="A102" s="97" t="s">
        <v>1451</v>
      </c>
      <c r="B102" s="97" t="str">
        <f>VLOOKUP(A102,'[3]Product DB'!A:C,3,FALSE)</f>
        <v>Evoko</v>
      </c>
      <c r="C102" s="97" t="str">
        <f>VLOOKUP(A102,'[3]Product DB'!A:D,4,FALSE)</f>
        <v>Liso Freestand Boltable</v>
      </c>
      <c r="D102" s="97">
        <f>VLOOKUP(A102,'[3]Product DB'!A:H,8,FALSE)</f>
        <v>0</v>
      </c>
      <c r="E102" s="97">
        <f>VLOOKUP(A102,'[3]Product DB'!A:M,12,FALSE)</f>
        <v>193</v>
      </c>
      <c r="F102" s="97">
        <f>VLOOKUP(A102,'[3]Product DB'!A:N,13,FALSE)</f>
        <v>334</v>
      </c>
    </row>
    <row r="103" spans="1:6">
      <c r="A103" s="97" t="s">
        <v>1462</v>
      </c>
      <c r="B103" s="97" t="str">
        <f>VLOOKUP(A103,'[3]Product DB'!A:C,3,FALSE)</f>
        <v>Evoko</v>
      </c>
      <c r="C103" s="97" t="str">
        <f>VLOOKUP(A103,'[3]Product DB'!A:D,4,FALSE)</f>
        <v>Naso Tilt Wall Mounting Kit</v>
      </c>
      <c r="D103" s="97">
        <f>VLOOKUP(A103,'[3]Product DB'!A:H,8,FALSE)</f>
        <v>0</v>
      </c>
      <c r="E103" s="97">
        <f>VLOOKUP(A103,'[3]Product DB'!A:M,12,FALSE)</f>
        <v>50</v>
      </c>
      <c r="F103" s="97">
        <f>VLOOKUP(A103,'[3]Product DB'!A:N,13,FALSE)</f>
        <v>84</v>
      </c>
    </row>
    <row r="104" spans="1:6">
      <c r="A104" s="97" t="s">
        <v>1464</v>
      </c>
      <c r="B104" s="97" t="str">
        <f>VLOOKUP(A104,'[3]Product DB'!A:C,3,FALSE)</f>
        <v>Evoko</v>
      </c>
      <c r="C104" s="97" t="str">
        <f>VLOOKUP(A104,'[3]Product DB'!A:D,4,FALSE)</f>
        <v>Naso Tilt Glass Wall Mounting Kit</v>
      </c>
      <c r="D104" s="97">
        <f>VLOOKUP(A104,'[3]Product DB'!A:H,8,FALSE)</f>
        <v>0</v>
      </c>
      <c r="E104" s="97">
        <f>VLOOKUP(A104,'[3]Product DB'!A:M,12,FALSE)</f>
        <v>73</v>
      </c>
      <c r="F104" s="97">
        <f>VLOOKUP(A104,'[3]Product DB'!A:N,13,FALSE)</f>
        <v>126</v>
      </c>
    </row>
    <row r="105" spans="1:6">
      <c r="A105" s="97" t="s">
        <v>1466</v>
      </c>
      <c r="B105" s="97" t="str">
        <f>VLOOKUP(A105,'[3]Product DB'!A:C,3,FALSE)</f>
        <v>Evoko</v>
      </c>
      <c r="C105" s="97" t="str">
        <f>VLOOKUP(A105,'[3]Product DB'!A:D,4,FALSE)</f>
        <v>Naso Freestand</v>
      </c>
      <c r="D105" s="97">
        <f>VLOOKUP(A105,'[3]Product DB'!A:H,8,FALSE)</f>
        <v>0</v>
      </c>
      <c r="E105" s="97">
        <f>VLOOKUP(A105,'[3]Product DB'!A:M,12,FALSE)</f>
        <v>220</v>
      </c>
      <c r="F105" s="97">
        <f>VLOOKUP(A105,'[3]Product DB'!A:N,13,FALSE)</f>
        <v>376</v>
      </c>
    </row>
    <row r="106" spans="1:6">
      <c r="A106" s="97" t="s">
        <v>1468</v>
      </c>
      <c r="B106" s="97" t="str">
        <f>VLOOKUP(A106,'[3]Product DB'!A:C,3,FALSE)</f>
        <v>Evoko</v>
      </c>
      <c r="C106" s="97" t="str">
        <f>VLOOKUP(A106,'[3]Product DB'!A:D,4,FALSE)</f>
        <v>Naso Freestand Boltable</v>
      </c>
      <c r="D106" s="97">
        <f>VLOOKUP(A106,'[3]Product DB'!A:H,8,FALSE)</f>
        <v>0</v>
      </c>
      <c r="E106" s="97">
        <f>VLOOKUP(A106,'[3]Product DB'!A:M,12,FALSE)</f>
        <v>195</v>
      </c>
      <c r="F106" s="97">
        <f>VLOOKUP(A106,'[3]Product DB'!A:N,13,FALSE)</f>
        <v>334</v>
      </c>
    </row>
    <row r="107" spans="1:6">
      <c r="A107" s="97" t="s">
        <v>1439</v>
      </c>
      <c r="B107" s="97" t="str">
        <f>VLOOKUP(A107,'[3]Product DB'!A:C,3,FALSE)</f>
        <v>Evoko</v>
      </c>
      <c r="C107" s="97" t="str">
        <f>VLOOKUP(A107,'[3]Product DB'!A:D,4,FALSE)</f>
        <v>Evoko Liso 8" panel</v>
      </c>
      <c r="D107" s="97">
        <f>VLOOKUP(A107,'[3]Product DB'!A:H,8,FALSE)</f>
        <v>0</v>
      </c>
      <c r="E107" s="97">
        <f>VLOOKUP(A107,'[3]Product DB'!A:M,12,FALSE)</f>
        <v>866</v>
      </c>
      <c r="F107" s="97">
        <f>VLOOKUP(A107,'[3]Product DB'!A:N,13,FALSE)</f>
        <v>1500</v>
      </c>
    </row>
    <row r="108" spans="1:6">
      <c r="A108" s="97" t="s">
        <v>1471</v>
      </c>
      <c r="B108" s="97" t="str">
        <f>VLOOKUP(A108,'[3]Product DB'!A:C,3,FALSE)</f>
        <v>Evoko</v>
      </c>
      <c r="C108" s="97" t="str">
        <f>VLOOKUP(A108,'[3]Product DB'!A:D,4,FALSE)</f>
        <v>Evoko Kleeo Desk Manager One Pack - requires Desk Licence purchased separately</v>
      </c>
      <c r="D108" s="97">
        <f>VLOOKUP(A108,'[3]Product DB'!A:H,8,FALSE)</f>
        <v>0</v>
      </c>
      <c r="E108" s="97">
        <f>VLOOKUP(A108,'[3]Product DB'!A:M,12,FALSE)</f>
        <v>289</v>
      </c>
      <c r="F108" s="97">
        <f>VLOOKUP(A108,'[3]Product DB'!A:N,13,FALSE)</f>
        <v>500</v>
      </c>
    </row>
    <row r="109" spans="1:6">
      <c r="A109" s="97" t="s">
        <v>2019</v>
      </c>
      <c r="B109" s="97" t="str">
        <f>VLOOKUP(A109,'[3]Product DB'!A:C,3,FALSE)</f>
        <v>Evoko</v>
      </c>
      <c r="C109" s="97" t="str">
        <f>VLOOKUP(A109,'[3]Product DB'!A:D,4,FALSE)</f>
        <v>Evoko Naso Room Manager Panel - Comes with 1-Year Room License</v>
      </c>
      <c r="D109" s="97">
        <f>VLOOKUP(A109,'[3]Product DB'!A:H,8,FALSE)</f>
        <v>0</v>
      </c>
      <c r="E109" s="97">
        <f>VLOOKUP(A109,'[3]Product DB'!A:M,12,FALSE)</f>
        <v>866</v>
      </c>
      <c r="F109" s="97">
        <f>VLOOKUP(A109,'[3]Product DB'!A:N,13,FALSE)</f>
        <v>1500</v>
      </c>
    </row>
    <row r="110" spans="1:6">
      <c r="A110" s="97" t="s">
        <v>1473</v>
      </c>
      <c r="B110" s="97" t="str">
        <f>VLOOKUP(A110,'[3]Product DB'!A:C,3,FALSE)</f>
        <v>Evoko</v>
      </c>
      <c r="C110" s="97" t="str">
        <f>VLOOKUP(A110,'[3]Product DB'!A:D,4,FALSE)</f>
        <v>Evoko Kleeo Desk Manager Six Pack - requires Desk Licence purchased separately</v>
      </c>
      <c r="D110" s="97">
        <f>VLOOKUP(A110,'[3]Product DB'!A:H,8,FALSE)</f>
        <v>0</v>
      </c>
      <c r="E110" s="97">
        <f>VLOOKUP(A110,'[3]Product DB'!A:M,12,FALSE)</f>
        <v>1750</v>
      </c>
      <c r="F110" s="97">
        <f>VLOOKUP(A110,'[3]Product DB'!A:N,13,FALSE)</f>
        <v>3000</v>
      </c>
    </row>
    <row r="111" spans="1:6">
      <c r="A111" s="97" t="s">
        <v>1221</v>
      </c>
      <c r="B111" s="97" t="str">
        <f>VLOOKUP(A111,'[3]Product DB'!A:C,3,FALSE)</f>
        <v>Dekker</v>
      </c>
      <c r="C111" s="97" t="str">
        <f>VLOOKUP(A111,'[3]Product DB'!A:D,4,FALSE)</f>
        <v>D.I.D Kiosk Colour Sticker</v>
      </c>
      <c r="D111" s="97">
        <f>VLOOKUP(A111,'[3]Product DB'!A:H,8,FALSE)</f>
        <v>0</v>
      </c>
      <c r="E111" s="97">
        <f>VLOOKUP(A111,'[3]Product DB'!A:M,12,FALSE)</f>
        <v>126</v>
      </c>
      <c r="F111" s="97">
        <f>VLOOKUP(A111,'[3]Product DB'!A:N,13,FALSE)</f>
        <v>140</v>
      </c>
    </row>
    <row r="112" spans="1:6">
      <c r="A112" s="97" t="s">
        <v>1205</v>
      </c>
      <c r="B112" s="97" t="str">
        <f>VLOOKUP(A112,'[3]Product DB'!A:C,3,FALSE)</f>
        <v>Dekker</v>
      </c>
      <c r="C112" s="97" t="str">
        <f>VLOOKUP(A112,'[3]Product DB'!A:D,4,FALSE)</f>
        <v>D.I.D 10.1 inch kiosk floorstand (Portrait) - White/Black</v>
      </c>
      <c r="D112" s="97">
        <f>VLOOKUP(A112,'[3]Product DB'!A:H,8,FALSE)</f>
        <v>0</v>
      </c>
      <c r="E112" s="97">
        <f>VLOOKUP(A112,'[3]Product DB'!A:M,12,FALSE)</f>
        <v>1414.8</v>
      </c>
      <c r="F112" s="97">
        <f>VLOOKUP(A112,'[3]Product DB'!A:N,13,FALSE)</f>
        <v>1572</v>
      </c>
    </row>
    <row r="113" spans="1:6">
      <c r="A113" s="97" t="s">
        <v>1217</v>
      </c>
      <c r="B113" s="97" t="str">
        <f>VLOOKUP(A113,'[3]Product DB'!A:C,3,FALSE)</f>
        <v>Dekker</v>
      </c>
      <c r="C113" s="97" t="str">
        <f>VLOOKUP(A113,'[3]Product DB'!A:D,4,FALSE)</f>
        <v>D.I.D 32 inch ProDVX Wallcover - Black</v>
      </c>
      <c r="D113" s="97">
        <f>VLOOKUP(A113,'[3]Product DB'!A:H,8,FALSE)</f>
        <v>0</v>
      </c>
      <c r="E113" s="97">
        <f>VLOOKUP(A113,'[3]Product DB'!A:M,12,FALSE)</f>
        <v>1028.3999999999999</v>
      </c>
      <c r="F113" s="97">
        <f>VLOOKUP(A113,'[3]Product DB'!A:N,13,FALSE)</f>
        <v>1142</v>
      </c>
    </row>
    <row r="114" spans="1:6">
      <c r="A114" s="97" t="s">
        <v>1203</v>
      </c>
      <c r="B114" s="97" t="str">
        <f>VLOOKUP(A114,'[3]Product DB'!A:C,3,FALSE)</f>
        <v>Dekker</v>
      </c>
      <c r="C114" s="97" t="str">
        <f>VLOOKUP(A114,'[3]Product DB'!A:D,4,FALSE)</f>
        <v>D.I.D 10.1 inch kiosk floorstand (Portrait) - Black</v>
      </c>
      <c r="D114" s="97">
        <f>VLOOKUP(A114,'[3]Product DB'!A:H,8,FALSE)</f>
        <v>0</v>
      </c>
      <c r="E114" s="97">
        <f>VLOOKUP(A114,'[3]Product DB'!A:M,12,FALSE)</f>
        <v>1414.8</v>
      </c>
      <c r="F114" s="97">
        <f>VLOOKUP(A114,'[3]Product DB'!A:N,13,FALSE)</f>
        <v>1572</v>
      </c>
    </row>
    <row r="115" spans="1:6">
      <c r="A115" s="97" t="s">
        <v>1209</v>
      </c>
      <c r="B115" s="97" t="str">
        <f>VLOOKUP(A115,'[3]Product DB'!A:C,3,FALSE)</f>
        <v>Dekker</v>
      </c>
      <c r="C115" s="97" t="str">
        <f>VLOOKUP(A115,'[3]Product DB'!A:D,4,FALSE)</f>
        <v>D.I.D 15 inch kiosk floorstand (portrait) - White</v>
      </c>
      <c r="D115" s="97">
        <f>VLOOKUP(A115,'[3]Product DB'!A:H,8,FALSE)</f>
        <v>0</v>
      </c>
      <c r="E115" s="97">
        <f>VLOOKUP(A115,'[3]Product DB'!A:M,12,FALSE)</f>
        <v>2056.7999999999997</v>
      </c>
      <c r="F115" s="97">
        <f>VLOOKUP(A115,'[3]Product DB'!A:N,13,FALSE)</f>
        <v>2285</v>
      </c>
    </row>
    <row r="116" spans="1:6">
      <c r="A116" s="97" t="s">
        <v>1207</v>
      </c>
      <c r="B116" s="97" t="str">
        <f>VLOOKUP(A116,'[3]Product DB'!A:C,3,FALSE)</f>
        <v>Dekker</v>
      </c>
      <c r="C116" s="97" t="str">
        <f>VLOOKUP(A116,'[3]Product DB'!A:D,4,FALSE)</f>
        <v>D.I.D 15 inch kiosk floorstand (Portrait) - Black</v>
      </c>
      <c r="D116" s="97">
        <f>VLOOKUP(A116,'[3]Product DB'!A:H,8,FALSE)</f>
        <v>0</v>
      </c>
      <c r="E116" s="97">
        <f>VLOOKUP(A116,'[3]Product DB'!A:M,12,FALSE)</f>
        <v>2056.7999999999997</v>
      </c>
      <c r="F116" s="97">
        <f>VLOOKUP(A116,'[3]Product DB'!A:N,13,FALSE)</f>
        <v>2285</v>
      </c>
    </row>
    <row r="117" spans="1:6">
      <c r="A117" s="97" t="s">
        <v>1211</v>
      </c>
      <c r="B117" s="97" t="str">
        <f>VLOOKUP(A117,'[3]Product DB'!A:C,3,FALSE)</f>
        <v>Dekker</v>
      </c>
      <c r="C117" s="97" t="str">
        <f>VLOOKUP(A117,'[3]Product DB'!A:D,4,FALSE)</f>
        <v>D.I.D 15 inch digital reception Kiosk (for label printer) - White</v>
      </c>
      <c r="D117" s="97">
        <f>VLOOKUP(A117,'[3]Product DB'!A:H,8,FALSE)</f>
        <v>0</v>
      </c>
      <c r="E117" s="97">
        <f>VLOOKUP(A117,'[3]Product DB'!A:M,12,FALSE)</f>
        <v>2343.6</v>
      </c>
      <c r="F117" s="97">
        <f>VLOOKUP(A117,'[3]Product DB'!A:N,13,FALSE)</f>
        <v>2604</v>
      </c>
    </row>
    <row r="118" spans="1:6">
      <c r="A118" s="97" t="s">
        <v>1219</v>
      </c>
      <c r="B118" s="97" t="str">
        <f>VLOOKUP(A118,'[3]Product DB'!A:C,3,FALSE)</f>
        <v>Dekker</v>
      </c>
      <c r="C118" s="97" t="str">
        <f>VLOOKUP(A118,'[3]Product DB'!A:D,4,FALSE)</f>
        <v>D.I.D 32 inch ProDVX Wallcover - White</v>
      </c>
      <c r="D118" s="97">
        <f>VLOOKUP(A118,'[3]Product DB'!A:H,8,FALSE)</f>
        <v>0</v>
      </c>
      <c r="E118" s="97">
        <f>VLOOKUP(A118,'[3]Product DB'!A:M,12,FALSE)</f>
        <v>1028.3999999999999</v>
      </c>
      <c r="F118" s="97">
        <f>VLOOKUP(A118,'[3]Product DB'!A:N,13,FALSE)</f>
        <v>1142</v>
      </c>
    </row>
    <row r="119" spans="1:6">
      <c r="A119" s="97" t="s">
        <v>1213</v>
      </c>
      <c r="B119" s="97" t="str">
        <f>VLOOKUP(A119,'[3]Product DB'!A:C,3,FALSE)</f>
        <v>Dekker</v>
      </c>
      <c r="C119" s="97" t="str">
        <f>VLOOKUP(A119,'[3]Product DB'!A:D,4,FALSE)</f>
        <v>D.I.D ProDVX 32 inch Kiosk floorstand (Landscape) - Black</v>
      </c>
      <c r="D119" s="97">
        <f>VLOOKUP(A119,'[3]Product DB'!A:H,8,FALSE)</f>
        <v>0</v>
      </c>
      <c r="E119" s="97">
        <f>VLOOKUP(A119,'[3]Product DB'!A:M,12,FALSE)</f>
        <v>2528.4</v>
      </c>
      <c r="F119" s="97">
        <f>VLOOKUP(A119,'[3]Product DB'!A:N,13,FALSE)</f>
        <v>2809</v>
      </c>
    </row>
    <row r="120" spans="1:6">
      <c r="A120" s="97" t="s">
        <v>1215</v>
      </c>
      <c r="B120" s="97" t="str">
        <f>VLOOKUP(A120,'[3]Product DB'!A:C,3,FALSE)</f>
        <v>Dekker</v>
      </c>
      <c r="C120" s="97" t="str">
        <f>VLOOKUP(A120,'[3]Product DB'!A:D,4,FALSE)</f>
        <v>D.I.D ProDVX 32 inch Kiosk floorstand (Landscape) - White</v>
      </c>
      <c r="D120" s="97">
        <f>VLOOKUP(A120,'[3]Product DB'!A:H,8,FALSE)</f>
        <v>0</v>
      </c>
      <c r="E120" s="97">
        <f>VLOOKUP(A120,'[3]Product DB'!A:M,12,FALSE)</f>
        <v>2528.4</v>
      </c>
      <c r="F120" s="97">
        <f>VLOOKUP(A120,'[3]Product DB'!A:N,13,FALSE)</f>
        <v>2809</v>
      </c>
    </row>
    <row r="121" spans="1:6">
      <c r="A121" s="97" t="s">
        <v>722</v>
      </c>
      <c r="B121" s="97" t="str">
        <f>VLOOKUP(A121,'[3]Product DB'!A:C,3,FALSE)</f>
        <v>MAXHUB</v>
      </c>
      <c r="C121" s="97" t="str">
        <f>VLOOKUP(A121,'[3]Product DB'!A:D,4,FALSE)</f>
        <v>MAXHUB Portable Capture System</v>
      </c>
      <c r="D121" s="97">
        <f>VLOOKUP(A121,'[3]Product DB'!A:H,8,FALSE)</f>
        <v>0</v>
      </c>
      <c r="E121" s="97">
        <f>VLOOKUP(A121,'[3]Product DB'!A:M,12,FALSE)</f>
        <v>0</v>
      </c>
      <c r="F121" s="97">
        <f>VLOOKUP(A121,'[3]Product DB'!A:N,13,FALSE)</f>
        <v>8199</v>
      </c>
    </row>
    <row r="122" spans="1:6">
      <c r="A122" s="97" t="s">
        <v>593</v>
      </c>
      <c r="B122" s="97" t="str">
        <f>VLOOKUP(A122,'[3]Product DB'!A:C,3,FALSE)</f>
        <v>MAXHUB</v>
      </c>
      <c r="C122" s="97" t="str">
        <f>VLOOKUP(A122,'[3]Product DB'!A:D,4,FALSE)</f>
        <v>MAXHUB Electronic, height adjustable stand</v>
      </c>
      <c r="D122" s="97">
        <f>VLOOKUP(A122,'[3]Product DB'!A:H,8,FALSE)</f>
        <v>0</v>
      </c>
      <c r="E122" s="97">
        <f>VLOOKUP(A122,'[3]Product DB'!A:M,12,FALSE)</f>
        <v>842.80936454849507</v>
      </c>
      <c r="F122" s="97">
        <f>VLOOKUP(A122,'[3]Product DB'!A:N,13,FALSE)</f>
        <v>845</v>
      </c>
    </row>
    <row r="123" spans="1:6">
      <c r="A123" s="97" t="s">
        <v>594</v>
      </c>
      <c r="B123" s="97" t="str">
        <f>VLOOKUP(A123,'[3]Product DB'!A:C,3,FALSE)</f>
        <v>MAXHUB</v>
      </c>
      <c r="C123" s="97" t="str">
        <f>VLOOKUP(A123,'[3]Product DB'!A:D,4,FALSE)</f>
        <v>MAXHUB Electronic, height adjustable flip stand</v>
      </c>
      <c r="D123" s="97">
        <f>VLOOKUP(A123,'[3]Product DB'!A:H,8,FALSE)</f>
        <v>0</v>
      </c>
      <c r="E123" s="97">
        <f>VLOOKUP(A123,'[3]Product DB'!A:M,12,FALSE)</f>
        <v>1234.1137123745821</v>
      </c>
      <c r="F123" s="97">
        <f>VLOOKUP(A123,'[3]Product DB'!A:N,13,FALSE)</f>
        <v>1191</v>
      </c>
    </row>
    <row r="124" spans="1:6">
      <c r="A124" s="97" t="s">
        <v>765</v>
      </c>
      <c r="B124" s="97" t="str">
        <f>VLOOKUP(A124,'[3]Product DB'!A:C,3,FALSE)</f>
        <v>MAXHUB</v>
      </c>
      <c r="C124" s="97" t="str">
        <f>VLOOKUP(A124,'[3]Product DB'!A:D,4,FALSE)</f>
        <v>MAXHUB LID01A Radar Module</v>
      </c>
      <c r="D124" s="97">
        <f>VLOOKUP(A124,'[3]Product DB'!A:H,8,FALSE)</f>
        <v>0</v>
      </c>
      <c r="E124" s="97">
        <f>VLOOKUP(A124,'[3]Product DB'!A:M,12,FALSE)</f>
        <v>698.7577639751554</v>
      </c>
      <c r="F124" s="97">
        <f>VLOOKUP(A124,'[3]Product DB'!A:N,13,FALSE)</f>
        <v>739</v>
      </c>
    </row>
    <row r="125" spans="1:6">
      <c r="A125" s="97" t="s">
        <v>763</v>
      </c>
      <c r="B125" s="97" t="str">
        <f>VLOOKUP(A125,'[3]Product DB'!A:C,3,FALSE)</f>
        <v>MAXHUB</v>
      </c>
      <c r="C125" s="97" t="str">
        <f>VLOOKUP(A125,'[3]Product DB'!A:D,4,FALSE)</f>
        <v>MAXHUB LMT71A OPS Module</v>
      </c>
      <c r="D125" s="97">
        <f>VLOOKUP(A125,'[3]Product DB'!A:H,8,FALSE)</f>
        <v>0</v>
      </c>
      <c r="E125" s="97">
        <f>VLOOKUP(A125,'[3]Product DB'!A:M,12,FALSE)</f>
        <v>894.4099378881989</v>
      </c>
      <c r="F125" s="97">
        <f>VLOOKUP(A125,'[3]Product DB'!A:N,13,FALSE)</f>
        <v>945</v>
      </c>
    </row>
    <row r="126" spans="1:6">
      <c r="A126" s="97" t="s">
        <v>741</v>
      </c>
      <c r="B126" s="97" t="str">
        <f>VLOOKUP(A126,'[3]Product DB'!A:C,3,FALSE)</f>
        <v>MAXHUB</v>
      </c>
      <c r="C126" s="97" t="str">
        <f>VLOOKUP(A126,'[3]Product DB'!A:D,4,FALSE)</f>
        <v>MAXHUB LX120V07 DvLED</v>
      </c>
      <c r="D126" s="97">
        <f>VLOOKUP(A126,'[3]Product DB'!A:H,8,FALSE)</f>
        <v>1</v>
      </c>
      <c r="E126" s="97">
        <f>VLOOKUP(A126,'[3]Product DB'!A:M,12,FALSE)</f>
        <v>19299.023957409056</v>
      </c>
      <c r="F126" s="97">
        <f>VLOOKUP(A126,'[3]Product DB'!A:N,13,FALSE)</f>
        <v>30000</v>
      </c>
    </row>
    <row r="127" spans="1:6">
      <c r="A127" s="97" t="s">
        <v>744</v>
      </c>
      <c r="B127" s="97" t="str">
        <f>VLOOKUP(A127,'[3]Product DB'!A:C,3,FALSE)</f>
        <v>MAXHUB</v>
      </c>
      <c r="C127" s="97" t="str">
        <f>VLOOKUP(A127,'[3]Product DB'!A:D,4,FALSE)</f>
        <v>MAXHUB LX138V07 DvLED</v>
      </c>
      <c r="D127" s="97">
        <f>VLOOKUP(A127,'[3]Product DB'!A:H,8,FALSE)</f>
        <v>0</v>
      </c>
      <c r="E127" s="97">
        <f>VLOOKUP(A127,'[3]Product DB'!A:M,12,FALSE)</f>
        <v>17568.766637089622</v>
      </c>
      <c r="F127" s="97">
        <f>VLOOKUP(A127,'[3]Product DB'!A:N,13,FALSE)</f>
        <v>25000</v>
      </c>
    </row>
    <row r="128" spans="1:6">
      <c r="A128" s="97" t="s">
        <v>746</v>
      </c>
      <c r="B128" s="97" t="str">
        <f>VLOOKUP(A128,'[3]Product DB'!A:C,3,FALSE)</f>
        <v>MAXHUB</v>
      </c>
      <c r="C128" s="97" t="str">
        <f>VLOOKUP(A128,'[3]Product DB'!A:D,4,FALSE)</f>
        <v>MAXHUB LX150V07 DvLED</v>
      </c>
      <c r="D128" s="97">
        <f>VLOOKUP(A128,'[3]Product DB'!A:H,8,FALSE)</f>
        <v>0</v>
      </c>
      <c r="E128" s="97">
        <f>VLOOKUP(A128,'[3]Product DB'!A:M,12,FALSE)</f>
        <v>18633.54037267081</v>
      </c>
      <c r="F128" s="97">
        <f>VLOOKUP(A128,'[3]Product DB'!A:N,13,FALSE)</f>
        <v>26000</v>
      </c>
    </row>
    <row r="129" spans="1:6">
      <c r="A129" s="97" t="s">
        <v>748</v>
      </c>
      <c r="B129" s="97" t="str">
        <f>VLOOKUP(A129,'[3]Product DB'!A:C,3,FALSE)</f>
        <v>MAXHUB</v>
      </c>
      <c r="C129" s="97" t="str">
        <f>VLOOKUP(A129,'[3]Product DB'!A:D,4,FALSE)</f>
        <v>MAXHUB LX165V07 DvLED</v>
      </c>
      <c r="D129" s="97">
        <f>VLOOKUP(A129,'[3]Product DB'!A:H,8,FALSE)</f>
        <v>0</v>
      </c>
      <c r="E129" s="97">
        <f>VLOOKUP(A129,'[3]Product DB'!A:M,12,FALSE)</f>
        <v>19964.507542147297</v>
      </c>
      <c r="F129" s="97">
        <f>VLOOKUP(A129,'[3]Product DB'!A:N,13,FALSE)</f>
        <v>28000</v>
      </c>
    </row>
    <row r="130" spans="1:6">
      <c r="A130" s="97" t="s">
        <v>750</v>
      </c>
      <c r="B130" s="97" t="str">
        <f>VLOOKUP(A130,'[3]Product DB'!A:C,3,FALSE)</f>
        <v>MAXHUB</v>
      </c>
      <c r="C130" s="97" t="str">
        <f>VLOOKUP(A130,'[3]Product DB'!A:D,4,FALSE)</f>
        <v>MAXHUB LX180V07 DvLED</v>
      </c>
      <c r="D130" s="97">
        <f>VLOOKUP(A130,'[3]Product DB'!A:H,8,FALSE)</f>
        <v>0</v>
      </c>
      <c r="E130" s="97">
        <f>VLOOKUP(A130,'[3]Product DB'!A:M,12,FALSE)</f>
        <v>21029.281277728489</v>
      </c>
      <c r="F130" s="97">
        <f>VLOOKUP(A130,'[3]Product DB'!A:N,13,FALSE)</f>
        <v>30000</v>
      </c>
    </row>
    <row r="131" spans="1:6">
      <c r="A131" s="97" t="s">
        <v>752</v>
      </c>
      <c r="B131" s="97" t="str">
        <f>VLOOKUP(A131,'[3]Product DB'!A:C,3,FALSE)</f>
        <v>MAXHUB</v>
      </c>
      <c r="C131" s="97" t="str">
        <f>VLOOKUP(A131,'[3]Product DB'!A:D,4,FALSE)</f>
        <v>MAXHUB LX220V07 DvLED</v>
      </c>
      <c r="D131" s="97">
        <f>VLOOKUP(A131,'[3]Product DB'!A:H,8,FALSE)</f>
        <v>0</v>
      </c>
      <c r="E131" s="97">
        <f>VLOOKUP(A131,'[3]Product DB'!A:M,12,FALSE)</f>
        <v>25022.182786157944</v>
      </c>
      <c r="F131" s="97">
        <f>VLOOKUP(A131,'[3]Product DB'!A:N,13,FALSE)</f>
        <v>35000</v>
      </c>
    </row>
    <row r="132" spans="1:6">
      <c r="A132" s="97" t="s">
        <v>753</v>
      </c>
      <c r="B132" s="97" t="str">
        <f>VLOOKUP(A132,'[3]Product DB'!A:C,3,FALSE)</f>
        <v>MAXHUB</v>
      </c>
      <c r="C132" s="97" t="str">
        <f>VLOOKUP(A132,'[3]Product DB'!A:D,4,FALSE)</f>
        <v>MAXHUB LX220V18 DvLED</v>
      </c>
      <c r="D132" s="97">
        <f>VLOOKUP(A132,'[3]Product DB'!A:H,8,FALSE)</f>
        <v>0</v>
      </c>
      <c r="E132" s="97">
        <f>VLOOKUP(A132,'[3]Product DB'!A:M,12,FALSE)</f>
        <v>62555.456965394857</v>
      </c>
      <c r="F132" s="97">
        <f>VLOOKUP(A132,'[3]Product DB'!A:N,13,FALSE)</f>
        <v>88000</v>
      </c>
    </row>
    <row r="133" spans="1:6">
      <c r="A133" s="97" t="s">
        <v>579</v>
      </c>
      <c r="B133" s="97" t="str">
        <f>VLOOKUP(A133,'[3]Product DB'!A:C,3,FALSE)</f>
        <v>MAXHUB</v>
      </c>
      <c r="C133" s="97" t="str">
        <f>VLOOKUP(A133,'[3]Product DB'!A:D,4,FALSE)</f>
        <v>MAXHUB MT71E PC module</v>
      </c>
      <c r="D133" s="97">
        <f>VLOOKUP(A133,'[3]Product DB'!A:H,8,FALSE)</f>
        <v>17</v>
      </c>
      <c r="E133" s="97">
        <f>VLOOKUP(A133,'[3]Product DB'!A:M,12,FALSE)</f>
        <v>768.63354037267095</v>
      </c>
      <c r="F133" s="97">
        <f>VLOOKUP(A133,'[3]Product DB'!A:N,13,FALSE)</f>
        <v>833</v>
      </c>
    </row>
    <row r="134" spans="1:6">
      <c r="A134" s="97" t="s">
        <v>580</v>
      </c>
      <c r="B134" s="97" t="str">
        <f>VLOOKUP(A134,'[3]Product DB'!A:C,3,FALSE)</f>
        <v>MAXHUB</v>
      </c>
      <c r="C134" s="97" t="str">
        <f>VLOOKUP(A134,'[3]Product DB'!A:D,4,FALSE)</f>
        <v>MAXHUB MT71F PC module</v>
      </c>
      <c r="D134" s="97">
        <f>VLOOKUP(A134,'[3]Product DB'!A:H,8,FALSE)</f>
        <v>1</v>
      </c>
      <c r="E134" s="97">
        <f>VLOOKUP(A134,'[3]Product DB'!A:M,12,FALSE)</f>
        <v>1006.2111801242238</v>
      </c>
      <c r="F134" s="97">
        <f>VLOOKUP(A134,'[3]Product DB'!A:N,13,FALSE)</f>
        <v>1090</v>
      </c>
    </row>
    <row r="135" spans="1:6">
      <c r="A135" s="97" t="s">
        <v>606</v>
      </c>
      <c r="B135" s="97" t="str">
        <f>VLOOKUP(A135,'[3]Product DB'!A:C,3,FALSE)</f>
        <v>MAXHUB</v>
      </c>
      <c r="C135" s="97" t="str">
        <f>VLOOKUP(A135,'[3]Product DB'!A:D,4,FALSE)</f>
        <v>MAXHUB 43", 16:9 Non-touch LCD Display, 4K resolution, 800 nits.  Build in Android 11, 4Gb RAM, 32Gb storage, 2 x 16W built-in speaker.  Portrait / Landscape orientation, 18 x 7 operating hours.  Wall mount included</v>
      </c>
      <c r="D135" s="97">
        <f>VLOOKUP(A135,'[3]Product DB'!A:H,8,FALSE)</f>
        <v>2</v>
      </c>
      <c r="E135" s="97">
        <f>VLOOKUP(A135,'[3]Product DB'!A:M,12,FALSE)</f>
        <v>397</v>
      </c>
      <c r="F135" s="97">
        <f>VLOOKUP(A135,'[3]Product DB'!A:N,13,FALSE)</f>
        <v>570</v>
      </c>
    </row>
    <row r="136" spans="1:6">
      <c r="A136" s="97" t="s">
        <v>127</v>
      </c>
      <c r="B136" s="97" t="str">
        <f>VLOOKUP(A136,'[3]Product DB'!A:C,3,FALSE)</f>
        <v>MAXHUB</v>
      </c>
      <c r="C136" s="97" t="str">
        <f>VLOOKUP(A136,'[3]Product DB'!A:D,4,FALSE)</f>
        <v>MAXHUB 55", 16:9 Non-touch LCD Display, 4K resolution, 800 nits.  Build in Android 11, 4Gb RAM, 32Gb storage, 2 x 16W built-in speaker.  Portrait / Landscape orientation, 18 x 7 operating hours.  Wall mount included</v>
      </c>
      <c r="D136" s="97">
        <f>VLOOKUP(A136,'[3]Product DB'!A:H,8,FALSE)</f>
        <v>0</v>
      </c>
      <c r="E136" s="97">
        <f>VLOOKUP(A136,'[3]Product DB'!A:M,12,FALSE)</f>
        <v>642.857142857143</v>
      </c>
      <c r="F136" s="97">
        <f>VLOOKUP(A136,'[3]Product DB'!A:N,13,FALSE)</f>
        <v>721</v>
      </c>
    </row>
    <row r="137" spans="1:6">
      <c r="A137" s="97" t="s">
        <v>36</v>
      </c>
      <c r="B137" s="97" t="str">
        <f>VLOOKUP(A137,'[3]Product DB'!A:C,3,FALSE)</f>
        <v>MAXHUB</v>
      </c>
      <c r="C137" s="97" t="str">
        <f>VLOOKUP(A137,'[3]Product DB'!A:D,4,FALSE)</f>
        <v>MAXHUB 65", 16:9 Non-touch LCD Display, 4K resolution, 800 nits.  Build in Android 11, 4Gb RAM, 32Gb storage, 2 x 16W built-in speaker.  Portrait / Landscape orientation, 18 x 7 operating hours.  Wall mount included</v>
      </c>
      <c r="D137" s="97">
        <f>VLOOKUP(A137,'[3]Product DB'!A:H,8,FALSE)</f>
        <v>0</v>
      </c>
      <c r="E137" s="97">
        <f>VLOOKUP(A137,'[3]Product DB'!A:M,12,FALSE)</f>
        <v>950.31055900621152</v>
      </c>
      <c r="F137" s="97">
        <f>VLOOKUP(A137,'[3]Product DB'!A:N,13,FALSE)</f>
        <v>1039</v>
      </c>
    </row>
    <row r="138" spans="1:6">
      <c r="A138" s="97" t="s">
        <v>131</v>
      </c>
      <c r="B138" s="97" t="str">
        <f>VLOOKUP(A138,'[3]Product DB'!A:C,3,FALSE)</f>
        <v>MAXHUB</v>
      </c>
      <c r="C138" s="97" t="str">
        <f>VLOOKUP(A138,'[3]Product DB'!A:D,4,FALSE)</f>
        <v>MAXHUB 75", 16:9 Non-touch LCD Display, 4K resolution, 500 nits.  Build in Android 11, 4Gb RAM, 32Gb storage, 2 x 16W built-in speaker.  Portrait / Landscape orientation, 18 x 7 operating hours.  Wall mount included</v>
      </c>
      <c r="D138" s="97">
        <f>VLOOKUP(A138,'[3]Product DB'!A:H,8,FALSE)</f>
        <v>1</v>
      </c>
      <c r="E138" s="97">
        <f>VLOOKUP(A138,'[3]Product DB'!A:M,12,FALSE)</f>
        <v>1327.6397515527954</v>
      </c>
      <c r="F138" s="97">
        <f>VLOOKUP(A138,'[3]Product DB'!A:N,13,FALSE)</f>
        <v>1442</v>
      </c>
    </row>
    <row r="139" spans="1:6">
      <c r="A139" s="97" t="s">
        <v>129</v>
      </c>
      <c r="B139" s="97" t="str">
        <f>VLOOKUP(A139,'[3]Product DB'!A:C,3,FALSE)</f>
        <v>MAXHUB</v>
      </c>
      <c r="C139" s="97" t="str">
        <f>VLOOKUP(A139,'[3]Product DB'!A:D,4,FALSE)</f>
        <v>MAXHUB 86", 16:9 Non-touch LCD Display, 4K resolution, 500 nits.  Build in Android 11, 4Gb RAM, 32Gb storage, 2 x 16W built-in speaker.  Portrait / Landscape orientation, 18 x 7 operating hours.  Wall mount included</v>
      </c>
      <c r="D139" s="97">
        <f>VLOOKUP(A139,'[3]Product DB'!A:H,8,FALSE)</f>
        <v>0</v>
      </c>
      <c r="E139" s="97">
        <f>VLOOKUP(A139,'[3]Product DB'!A:M,12,FALSE)</f>
        <v>1597.160603371784</v>
      </c>
      <c r="F139" s="97">
        <f>VLOOKUP(A139,'[3]Product DB'!A:N,13,FALSE)</f>
        <v>1928</v>
      </c>
    </row>
    <row r="140" spans="1:6">
      <c r="A140" s="97" t="s">
        <v>600</v>
      </c>
      <c r="B140" s="97" t="str">
        <f>VLOOKUP(A140,'[3]Product DB'!A:C,3,FALSE)</f>
        <v>MAXHUB</v>
      </c>
      <c r="C140" s="97" t="str">
        <f>VLOOKUP(A140,'[3]Product DB'!A:D,4,FALSE)</f>
        <v>MAXHUB 98", 16:9 Non-touch LCD Display, 4K resolution, 500 nits.  Build in Android 11, 4Gb RAM, 32Gb storage, 2 x 10W built-in speaker.  Portrait / Landscape orientation, 24 x 7 operating hours.  Wall mount included</v>
      </c>
      <c r="D140" s="97">
        <f>VLOOKUP(A140,'[3]Product DB'!A:H,8,FALSE)</f>
        <v>0</v>
      </c>
      <c r="E140" s="97">
        <f>VLOOKUP(A140,'[3]Product DB'!A:M,12,FALSE)</f>
        <v>3460.6956521739135</v>
      </c>
      <c r="F140" s="97">
        <f>VLOOKUP(A140,'[3]Product DB'!A:N,13,FALSE)</f>
        <v>4350</v>
      </c>
    </row>
    <row r="141" spans="1:6">
      <c r="A141" s="550" t="s">
        <v>623</v>
      </c>
      <c r="B141" s="97" t="str">
        <f>VLOOKUP(A141,'[3]Product DB'!A:C,3,FALSE)</f>
        <v>MAXHUB</v>
      </c>
      <c r="C141" s="97" t="str">
        <f>VLOOKUP(A141,'[3]Product DB'!A:D,4,FALSE)</f>
        <v>MAXHUB OPS72A i5 OPS Module</v>
      </c>
      <c r="D141" s="97">
        <f>VLOOKUP(A141,'[3]Product DB'!A:H,8,FALSE)</f>
        <v>0</v>
      </c>
      <c r="E141" s="97">
        <f>VLOOKUP(A141,'[3]Product DB'!A:M,12,FALSE)</f>
        <v>698.7577639751554</v>
      </c>
      <c r="F141" s="97">
        <f>VLOOKUP(A141,'[3]Product DB'!A:N,13,FALSE)</f>
        <v>757</v>
      </c>
    </row>
    <row r="142" spans="1:6">
      <c r="A142" s="550" t="s">
        <v>625</v>
      </c>
      <c r="B142" s="97" t="str">
        <f>VLOOKUP(A142,'[3]Product DB'!A:C,3,FALSE)</f>
        <v>MAXHUB</v>
      </c>
      <c r="C142" s="97" t="str">
        <f>VLOOKUP(A142,'[3]Product DB'!A:D,4,FALSE)</f>
        <v>MAXHUB OPS72A i7 OPS Module</v>
      </c>
      <c r="D142" s="97">
        <f>VLOOKUP(A142,'[3]Product DB'!A:H,8,FALSE)</f>
        <v>0</v>
      </c>
      <c r="E142" s="97">
        <f>VLOOKUP(A142,'[3]Product DB'!A:M,12,FALSE)</f>
        <v>908.38509316770205</v>
      </c>
      <c r="F142" s="97">
        <f>VLOOKUP(A142,'[3]Product DB'!A:N,13,FALSE)</f>
        <v>985</v>
      </c>
    </row>
    <row r="143" spans="1:6">
      <c r="A143" s="550" t="s">
        <v>709</v>
      </c>
      <c r="B143" s="97" t="str">
        <f>VLOOKUP(A143,'[3]Product DB'!A:C,3,FALSE)</f>
        <v>MAXHUB</v>
      </c>
      <c r="C143" s="97" t="str">
        <f>VLOOKUP(A143,'[3]Product DB'!A:D,4,FALSE)</f>
        <v>MAXHUB MTR Portable Case PA50T</v>
      </c>
      <c r="D143" s="97">
        <f>VLOOKUP(A143,'[3]Product DB'!A:H,8,FALSE)</f>
        <v>0</v>
      </c>
      <c r="E143" s="97">
        <f>VLOOKUP(A143,'[3]Product DB'!A:M,12,FALSE)</f>
        <v>299</v>
      </c>
      <c r="F143" s="97">
        <f>VLOOKUP(A143,'[3]Product DB'!A:N,13,FALSE)</f>
        <v>406</v>
      </c>
    </row>
    <row r="144" spans="1:6">
      <c r="A144" s="550" t="s">
        <v>589</v>
      </c>
      <c r="B144" s="97" t="str">
        <f>VLOOKUP(A144,'[3]Product DB'!A:C,3,FALSE)</f>
        <v>MAXHUB</v>
      </c>
      <c r="C144" s="97" t="str">
        <f>VLOOKUP(A144,'[3]Product DB'!A:D,4,FALSE)</f>
        <v>MAXHUB PB02 Pen Holder</v>
      </c>
      <c r="D144" s="97">
        <f>VLOOKUP(A144,'[3]Product DB'!A:H,8,FALSE)</f>
        <v>0</v>
      </c>
      <c r="E144" s="97">
        <f>VLOOKUP(A144,'[3]Product DB'!A:M,12,FALSE)</f>
        <v>44</v>
      </c>
      <c r="F144" s="97">
        <f>VLOOKUP(A144,'[3]Product DB'!A:N,13,FALSE)</f>
        <v>55</v>
      </c>
    </row>
    <row r="145" spans="1:6">
      <c r="A145" s="550" t="s">
        <v>589</v>
      </c>
      <c r="B145" s="97" t="str">
        <f>VLOOKUP(A145,'[3]Product DB'!A:C,3,FALSE)</f>
        <v>MAXHUB</v>
      </c>
      <c r="C145" s="97" t="str">
        <f>VLOOKUP(A145,'[3]Product DB'!A:D,4,FALSE)</f>
        <v>MAXHUB PB02 Pen Holder</v>
      </c>
      <c r="D145" s="97">
        <f>VLOOKUP(A145,'[3]Product DB'!A:H,8,FALSE)</f>
        <v>0</v>
      </c>
      <c r="E145" s="97">
        <f>VLOOKUP(A145,'[3]Product DB'!A:M,12,FALSE)</f>
        <v>44</v>
      </c>
      <c r="F145" s="97">
        <f>VLOOKUP(A145,'[3]Product DB'!A:N,13,FALSE)</f>
        <v>55</v>
      </c>
    </row>
    <row r="146" spans="1:6">
      <c r="A146" s="550" t="s">
        <v>719</v>
      </c>
      <c r="B146" s="97" t="str">
        <f>VLOOKUP(A146,'[3]Product DB'!A:C,3,FALSE)</f>
        <v>MAXHUB</v>
      </c>
      <c r="C146" s="97" t="str">
        <f>VLOOKUP(A146,'[3]Product DB'!A:D,4,FALSE)</f>
        <v>MAXHUB Pivot (Premium) Device Management System</v>
      </c>
      <c r="D146" s="97">
        <f>VLOOKUP(A146,'[3]Product DB'!A:H,8,FALSE)</f>
        <v>9999</v>
      </c>
      <c r="E146" s="97">
        <f>VLOOKUP(A146,'[3]Product DB'!A:M,12,FALSE)</f>
        <v>28</v>
      </c>
      <c r="F146" s="97">
        <f>VLOOKUP(A146,'[3]Product DB'!A:N,13,FALSE)</f>
        <v>38</v>
      </c>
    </row>
    <row r="147" spans="1:6">
      <c r="A147" s="550" t="s">
        <v>668</v>
      </c>
      <c r="B147" s="97" t="str">
        <f>VLOOKUP(A147,'[3]Product DB'!A:C,3,FALSE)</f>
        <v>MAXHUB</v>
      </c>
      <c r="C147" s="97" t="str">
        <f>VLOOKUP(A147,'[3]Product DB'!A:D,4,FALSE)</f>
        <v>MAXHUB SW13F Stylus</v>
      </c>
      <c r="D147" s="97">
        <f>VLOOKUP(A147,'[3]Product DB'!A:H,8,FALSE)</f>
        <v>0</v>
      </c>
      <c r="E147" s="97">
        <f>VLOOKUP(A147,'[3]Product DB'!A:M,12,FALSE)</f>
        <v>22</v>
      </c>
      <c r="F147" s="97">
        <f>VLOOKUP(A147,'[3]Product DB'!A:N,13,FALSE)</f>
        <v>23</v>
      </c>
    </row>
    <row r="148" spans="1:6">
      <c r="A148" s="550" t="s">
        <v>581</v>
      </c>
      <c r="B148" s="97" t="str">
        <f>VLOOKUP(A148,'[3]Product DB'!A:C,3,FALSE)</f>
        <v>MAXHUB</v>
      </c>
      <c r="C148" s="97" t="str">
        <f>VLOOKUP(A148,'[3]Product DB'!A:D,4,FALSE)</f>
        <v>MAXHUB TCP10M Touch Control Panel</v>
      </c>
      <c r="D148" s="97">
        <f>VLOOKUP(A148,'[3]Product DB'!A:H,8,FALSE)</f>
        <v>0</v>
      </c>
      <c r="E148" s="97">
        <f>VLOOKUP(A148,'[3]Product DB'!A:M,12,FALSE)</f>
        <v>327</v>
      </c>
      <c r="F148" s="97">
        <f>VLOOKUP(A148,'[3]Product DB'!A:N,13,FALSE)</f>
        <v>455</v>
      </c>
    </row>
    <row r="149" spans="1:6">
      <c r="A149" s="550" t="s">
        <v>661</v>
      </c>
      <c r="B149" s="97" t="str">
        <f>VLOOKUP(A149,'[3]Product DB'!A:C,3,FALSE)</f>
        <v>MAXHUB</v>
      </c>
      <c r="C149" s="97" t="str">
        <f>VLOOKUP(A149,'[3]Product DB'!A:D,4,FALSE)</f>
        <v>MAXHUB Universal Console TCP33T for surface hub &amp; MAXHUB V7. 11.6 inch P-cap touch display. Anti-glare &amp; Anti-finger display screen. 1 x RJ45 port for connection to POE Power Adapter. 1 x USB-C port for connection to laptop use wired content sharing feature. External POE Power Adatpor and USB C to USB A adatpor included in the package</v>
      </c>
      <c r="D149" s="97">
        <f>VLOOKUP(A149,'[3]Product DB'!A:H,8,FALSE)</f>
        <v>0</v>
      </c>
      <c r="E149" s="97">
        <f>VLOOKUP(A149,'[3]Product DB'!A:M,12,FALSE)</f>
        <v>0</v>
      </c>
      <c r="F149" s="97">
        <f>VLOOKUP(A149,'[3]Product DB'!A:N,13,FALSE)</f>
        <v>0</v>
      </c>
    </row>
    <row r="150" spans="1:6">
      <c r="A150" s="550" t="s">
        <v>582</v>
      </c>
      <c r="B150" s="97" t="str">
        <f>VLOOKUP(A150,'[3]Product DB'!A:C,3,FALSE)</f>
        <v>MAXHUB</v>
      </c>
      <c r="C150" s="97" t="str">
        <f>VLOOKUP(A150,'[3]Product DB'!A:D,4,FALSE)</f>
        <v>Slave console for XCore Kit Pro</v>
      </c>
      <c r="D150" s="97">
        <f>VLOOKUP(A150,'[3]Product DB'!A:H,8,FALSE)</f>
        <v>0</v>
      </c>
      <c r="E150" s="97">
        <f>VLOOKUP(A150,'[3]Product DB'!A:M,12,FALSE)</f>
        <v>456</v>
      </c>
      <c r="F150" s="97">
        <f>VLOOKUP(A150,'[3]Product DB'!A:N,13,FALSE)</f>
        <v>578</v>
      </c>
    </row>
    <row r="151" spans="1:6">
      <c r="A151" s="550" t="s">
        <v>686</v>
      </c>
      <c r="B151" s="97" t="str">
        <f>VLOOKUP(A151,'[3]Product DB'!A:C,3,FALSE)</f>
        <v>MAXHUB</v>
      </c>
      <c r="C151" s="97" t="str">
        <f>VLOOKUP(A151,'[3]Product DB'!A:D,4,FALSE)</f>
        <v>MAXHUB XBar U50 Teams Rooms USB video bar</v>
      </c>
      <c r="D151" s="97">
        <f>VLOOKUP(A151,'[3]Product DB'!A:H,8,FALSE)</f>
        <v>3</v>
      </c>
      <c r="E151" s="97">
        <f>VLOOKUP(A151,'[3]Product DB'!A:M,12,FALSE)</f>
        <v>781.82608695652186</v>
      </c>
      <c r="F151" s="97">
        <f>VLOOKUP(A151,'[3]Product DB'!A:N,13,FALSE)</f>
        <v>859</v>
      </c>
    </row>
    <row r="152" spans="1:6">
      <c r="A152" s="550" t="s">
        <v>697</v>
      </c>
      <c r="B152" s="97" t="str">
        <f>VLOOKUP(A152,'[3]Product DB'!A:C,3,FALSE)</f>
        <v>MAXHUB</v>
      </c>
      <c r="C152" s="97" t="str">
        <f>VLOOKUP(A152,'[3]Product DB'!A:D,4,FALSE)</f>
        <v>MAXHUB Teams Room speakerphone. 360° pickup, Intelligent noise reduction 8W speakers.  Powerful 8W speaker.  Intelligent AI Noise Reduction technology,</v>
      </c>
      <c r="D152" s="97">
        <f>VLOOKUP(A152,'[3]Product DB'!A:H,8,FALSE)</f>
        <v>0</v>
      </c>
      <c r="E152" s="97">
        <f>VLOOKUP(A152,'[3]Product DB'!A:M,12,FALSE)</f>
        <v>158</v>
      </c>
      <c r="F152" s="97">
        <f>VLOOKUP(A152,'[3]Product DB'!A:N,13,FALSE)</f>
        <v>228</v>
      </c>
    </row>
    <row r="153" spans="1:6">
      <c r="A153" s="550" t="s">
        <v>705</v>
      </c>
      <c r="B153" s="97" t="str">
        <f>VLOOKUP(A153,'[3]Product DB'!A:C,3,FALSE)</f>
        <v>MAXHUB</v>
      </c>
      <c r="C153" s="97" t="str">
        <f>VLOOKUP(A153,'[3]Product DB'!A:D,4,FALSE)</f>
        <v>MAXHUB UC BM45 MTR Speakerphone</v>
      </c>
      <c r="D153" s="97">
        <f>VLOOKUP(A153,'[3]Product DB'!A:H,8,FALSE)</f>
        <v>2</v>
      </c>
      <c r="E153" s="97">
        <f>VLOOKUP(A153,'[3]Product DB'!A:M,12,FALSE)</f>
        <v>207</v>
      </c>
      <c r="F153" s="97">
        <f>VLOOKUP(A153,'[3]Product DB'!A:N,13,FALSE)</f>
        <v>299</v>
      </c>
    </row>
    <row r="154" spans="1:6">
      <c r="A154" s="550" t="s">
        <v>707</v>
      </c>
      <c r="B154" s="97" t="str">
        <f>VLOOKUP(A154,'[3]Product DB'!A:C,3,FALSE)</f>
        <v>MAXHUB</v>
      </c>
      <c r="C154" s="97" t="str">
        <f>VLOOKUP(A154,'[3]Product DB'!A:D,4,FALSE)</f>
        <v>MAXHUB UC M40 4K Panoramic Camera</v>
      </c>
      <c r="D154" s="97">
        <f>VLOOKUP(A154,'[3]Product DB'!A:H,8,FALSE)</f>
        <v>0</v>
      </c>
      <c r="E154" s="97">
        <f>VLOOKUP(A154,'[3]Product DB'!A:M,12,FALSE)</f>
        <v>408</v>
      </c>
      <c r="F154" s="97">
        <f>VLOOKUP(A154,'[3]Product DB'!A:N,13,FALSE)</f>
        <v>570</v>
      </c>
    </row>
    <row r="155" spans="1:6">
      <c r="A155" s="550" t="s">
        <v>703</v>
      </c>
      <c r="B155" s="97" t="str">
        <f>VLOOKUP(A155,'[3]Product DB'!A:C,3,FALSE)</f>
        <v>MAXHUB</v>
      </c>
      <c r="C155" s="97" t="str">
        <f>VLOOKUP(A155,'[3]Product DB'!A:D,4,FALSE)</f>
        <v>MAXHUB Dual Lens PTZ 4K camera.  12 x optical zoome, 8MP sensor with auto framing, speaker / presenter tracking - launching soon</v>
      </c>
      <c r="D155" s="97">
        <f>VLOOKUP(A155,'[3]Product DB'!A:H,8,FALSE)</f>
        <v>0</v>
      </c>
      <c r="E155" s="97">
        <f>VLOOKUP(A155,'[3]Product DB'!A:M,12,FALSE)</f>
        <v>1251.3913043478262</v>
      </c>
      <c r="F155" s="97">
        <f>VLOOKUP(A155,'[3]Product DB'!A:N,13,FALSE)</f>
        <v>1390</v>
      </c>
    </row>
    <row r="156" spans="1:6">
      <c r="A156" s="550" t="s">
        <v>695</v>
      </c>
      <c r="B156" s="97" t="str">
        <f>VLOOKUP(A156,'[3]Product DB'!A:C,3,FALSE)</f>
        <v>MAXHUB</v>
      </c>
      <c r="C156" s="97" t="str">
        <f>VLOOKUP(A156,'[3]Product DB'!A:D,4,FALSE)</f>
        <v>MAXHUB Teams Room 4K videobar with 5K digital zoom, electronic PTZ with up to 10 presets.   6 beamforming microphone arrays and 11W speaker.  Intelligent framing using human detection and voice tracking</v>
      </c>
      <c r="D156" s="97">
        <f>VLOOKUP(A156,'[3]Product DB'!A:H,8,FALSE)</f>
        <v>0</v>
      </c>
      <c r="E156" s="97">
        <f>VLOOKUP(A156,'[3]Product DB'!A:M,12,FALSE)</f>
        <v>343</v>
      </c>
      <c r="F156" s="97">
        <f>VLOOKUP(A156,'[3]Product DB'!A:N,13,FALSE)</f>
        <v>489</v>
      </c>
    </row>
    <row r="157" spans="1:6">
      <c r="A157" s="551" t="s">
        <v>701</v>
      </c>
      <c r="B157" s="97" t="str">
        <f>VLOOKUP(A157,'[3]Product DB'!A:C,3,FALSE)</f>
        <v>MAXHUB</v>
      </c>
      <c r="C157" s="97" t="str">
        <f>VLOOKUP(A157,'[3]Product DB'!A:D,4,FALSE)</f>
        <v>MAXHUB 4K all in one soundbar with Android OC.  12Mp camera, 120° field of view.  5x digital zoom with auto framing.  8 beamforming mic array with noise &amp; echo cancellation.  8W + 3W speakers</v>
      </c>
      <c r="D157" s="97">
        <f>VLOOKUP(A157,'[3]Product DB'!A:H,8,FALSE)</f>
        <v>0</v>
      </c>
      <c r="E157" s="97">
        <f>VLOOKUP(A157,'[3]Product DB'!A:M,12,FALSE)</f>
        <v>628.88198757763985</v>
      </c>
      <c r="F157" s="97">
        <f>VLOOKUP(A157,'[3]Product DB'!A:N,13,FALSE)</f>
        <v>750</v>
      </c>
    </row>
    <row r="158" spans="1:6">
      <c r="A158" s="97" t="s">
        <v>699</v>
      </c>
      <c r="B158" s="97" t="str">
        <f>VLOOKUP(A158,'[3]Product DB'!A:C,3,FALSE)</f>
        <v>MAXHUB</v>
      </c>
      <c r="C158" s="97" t="str">
        <f>VLOOKUP(A158,'[3]Product DB'!A:D,4,FALSE)</f>
        <v>MAXHUB UC W31 MTR USB Camera</v>
      </c>
      <c r="D158" s="97">
        <f>VLOOKUP(A158,'[3]Product DB'!A:H,8,FALSE)</f>
        <v>0</v>
      </c>
      <c r="E158" s="97">
        <f>VLOOKUP(A158,'[3]Product DB'!A:M,12,FALSE)</f>
        <v>158</v>
      </c>
      <c r="F158" s="97">
        <f>VLOOKUP(A158,'[3]Product DB'!A:N,13,FALSE)</f>
        <v>228</v>
      </c>
    </row>
    <row r="159" spans="1:6">
      <c r="A159" s="550" t="s">
        <v>699</v>
      </c>
      <c r="B159" s="97" t="str">
        <f>VLOOKUP(A159,'[3]Product DB'!A:C,3,FALSE)</f>
        <v>MAXHUB</v>
      </c>
      <c r="C159" s="97" t="str">
        <f>VLOOKUP(A159,'[3]Product DB'!A:D,4,FALSE)</f>
        <v>MAXHUB UC W31 MTR USB Camera</v>
      </c>
      <c r="D159" s="97">
        <f>VLOOKUP(A159,'[3]Product DB'!A:H,8,FALSE)</f>
        <v>0</v>
      </c>
      <c r="E159" s="97">
        <f>VLOOKUP(A159,'[3]Product DB'!A:M,12,FALSE)</f>
        <v>158</v>
      </c>
      <c r="F159" s="97">
        <f>VLOOKUP(A159,'[3]Product DB'!A:N,13,FALSE)</f>
        <v>228</v>
      </c>
    </row>
    <row r="160" spans="1:6">
      <c r="A160" s="550" t="s">
        <v>45</v>
      </c>
      <c r="B160" s="97" t="str">
        <f>VLOOKUP(A160,'[3]Product DB'!A:C,3,FALSE)</f>
        <v>MAXHUB</v>
      </c>
      <c r="C160" s="97" t="str">
        <f>VLOOKUP(A160,'[3]Product DB'!A:D,4,FALSE)</f>
        <v>MAXHUB 105", 21:9  5K Display, Built in Android 13.  4Gb RAM, 32Gb Storage.  Landscape only.  USB Type-C, RS232, wireless projection</v>
      </c>
      <c r="D160" s="97">
        <f>VLOOKUP(A160,'[3]Product DB'!A:H,8,FALSE)</f>
        <v>0</v>
      </c>
      <c r="E160" s="97">
        <f>VLOOKUP(A160,'[3]Product DB'!A:M,12,FALSE)</f>
        <v>5590.0621118012432</v>
      </c>
      <c r="F160" s="97">
        <f>VLOOKUP(A160,'[3]Product DB'!A:N,13,FALSE)</f>
        <v>6250</v>
      </c>
    </row>
    <row r="161" spans="1:6">
      <c r="A161" s="550" t="s">
        <v>598</v>
      </c>
      <c r="B161" s="97" t="str">
        <f>VLOOKUP(A161,'[3]Product DB'!A:C,3,FALSE)</f>
        <v>MAXHUB</v>
      </c>
      <c r="C161" s="97" t="str">
        <f>VLOOKUP(A161,'[3]Product DB'!A:D,4,FALSE)</f>
        <v>MAXHUB 92" 5K Display,  Anti-glare, Built-in 2 x 16W + 15W speakers, motion and light sensors, Built in Android 13.  9Gb RAM, 64Gb storage</v>
      </c>
      <c r="D161" s="97">
        <f>VLOOKUP(A161,'[3]Product DB'!A:H,8,FALSE)</f>
        <v>0</v>
      </c>
      <c r="E161" s="97">
        <f>VLOOKUP(A161,'[3]Product DB'!A:M,12,FALSE)</f>
        <v>3493.7888198757769</v>
      </c>
      <c r="F161" s="97">
        <f>VLOOKUP(A161,'[3]Product DB'!A:N,13,FALSE)</f>
        <v>3815</v>
      </c>
    </row>
    <row r="162" spans="1:6">
      <c r="A162" s="550" t="s">
        <v>688</v>
      </c>
      <c r="B162" s="97" t="str">
        <f>VLOOKUP(A162,'[3]Product DB'!A:C,3,FALSE)</f>
        <v>MAXHUB</v>
      </c>
      <c r="C162" s="97" t="str">
        <f>VLOOKUP(A162,'[3]Product DB'!A:D,4,FALSE)</f>
        <v>MAXHUB XBar V50 Teams Rooms MDEP video bar kit</v>
      </c>
      <c r="D162" s="97">
        <f>VLOOKUP(A162,'[3]Product DB'!A:H,8,FALSE)</f>
        <v>5</v>
      </c>
      <c r="E162" s="97">
        <f>VLOOKUP(A162,'[3]Product DB'!A:M,12,FALSE)</f>
        <v>1713.913043478261</v>
      </c>
      <c r="F162" s="97">
        <f>VLOOKUP(A162,'[3]Product DB'!A:N,13,FALSE)</f>
        <v>1875</v>
      </c>
    </row>
    <row r="163" spans="1:6">
      <c r="A163" s="550" t="s">
        <v>635</v>
      </c>
      <c r="B163" s="97" t="str">
        <f>VLOOKUP(A163,'[3]Product DB'!A:C,3,FALSE)</f>
        <v>MAXHUB</v>
      </c>
      <c r="C163" s="97" t="str">
        <f>VLOOKUP(A163,'[3]Product DB'!A:D,4,FALSE)</f>
        <v>MAXHUB V5550 55" Interactive Touch Display</v>
      </c>
      <c r="D163" s="97">
        <f>VLOOKUP(A163,'[3]Product DB'!A:H,8,FALSE)</f>
        <v>5</v>
      </c>
      <c r="E163" s="97">
        <f>VLOOKUP(A163,'[3]Product DB'!A:M,12,FALSE)</f>
        <v>1704.9689440993793</v>
      </c>
      <c r="F163" s="97">
        <f>VLOOKUP(A163,'[3]Product DB'!A:N,13,FALSE)</f>
        <v>1845.7142857142858</v>
      </c>
    </row>
    <row r="164" spans="1:6">
      <c r="A164" s="550" t="s">
        <v>637</v>
      </c>
      <c r="B164" s="97" t="str">
        <f>VLOOKUP(A164,'[3]Product DB'!A:C,3,FALSE)</f>
        <v>MAXHUB</v>
      </c>
      <c r="C164" s="97" t="str">
        <f>VLOOKUP(A164,'[3]Product DB'!A:D,4,FALSE)</f>
        <v>MAXHUB V6550 65" Interactive Touch Display</v>
      </c>
      <c r="D164" s="97">
        <f>VLOOKUP(A164,'[3]Product DB'!A:H,8,FALSE)</f>
        <v>10</v>
      </c>
      <c r="E164" s="97">
        <f>VLOOKUP(A164,'[3]Product DB'!A:M,12,FALSE)</f>
        <v>2396.739130434783</v>
      </c>
      <c r="F164" s="97">
        <f>VLOOKUP(A164,'[3]Product DB'!A:N,13,FALSE)</f>
        <v>2595.7142857142858</v>
      </c>
    </row>
    <row r="165" spans="1:6">
      <c r="A165" s="550" t="s">
        <v>649</v>
      </c>
      <c r="B165" s="97" t="str">
        <f>VLOOKUP(A165,'[3]Product DB'!A:C,3,FALSE)</f>
        <v>MAXHUB</v>
      </c>
      <c r="C165" s="97" t="str">
        <f>VLOOKUP(A165,'[3]Product DB'!A:D,4,FALSE)</f>
        <v>MAXHUB V655T 65" MTR Interactive Touch Display</v>
      </c>
      <c r="D165" s="97">
        <f>VLOOKUP(A165,'[3]Product DB'!A:H,8,FALSE)</f>
        <v>1</v>
      </c>
      <c r="E165" s="97">
        <f>VLOOKUP(A165,'[3]Product DB'!A:M,12,FALSE)</f>
        <v>3912.2608695652179</v>
      </c>
      <c r="F165" s="97">
        <f>VLOOKUP(A165,'[3]Product DB'!A:N,13,FALSE)</f>
        <v>3188</v>
      </c>
    </row>
    <row r="166" spans="1:6">
      <c r="A166" s="550" t="s">
        <v>690</v>
      </c>
      <c r="B166" s="97" t="str">
        <f>VLOOKUP(A166,'[3]Product DB'!A:C,3,FALSE)</f>
        <v>MAXHUB</v>
      </c>
      <c r="C166" s="97" t="str">
        <f>VLOOKUP(A166,'[3]Product DB'!A:D,4,FALSE)</f>
        <v>MAXHUB XBar V70 Teams Rooms MDEP video bar kit</v>
      </c>
      <c r="D166" s="97">
        <f>VLOOKUP(A166,'[3]Product DB'!A:H,8,FALSE)</f>
        <v>0</v>
      </c>
      <c r="E166" s="97">
        <f>VLOOKUP(A166,'[3]Product DB'!A:M,12,FALSE)</f>
        <v>2183.4782608695655</v>
      </c>
      <c r="F166" s="97">
        <f>VLOOKUP(A166,'[3]Product DB'!A:N,13,FALSE)</f>
        <v>2385</v>
      </c>
    </row>
    <row r="167" spans="1:6">
      <c r="A167" s="550" t="s">
        <v>639</v>
      </c>
      <c r="B167" s="97" t="str">
        <f>VLOOKUP(A167,'[3]Product DB'!A:C,3,FALSE)</f>
        <v>MAXHUB</v>
      </c>
      <c r="C167" s="97" t="str">
        <f>VLOOKUP(A167,'[3]Product DB'!A:D,4,FALSE)</f>
        <v>MAXHUB V7550 75" Interactive Touch Display</v>
      </c>
      <c r="D167" s="97">
        <f>VLOOKUP(A167,'[3]Product DB'!A:H,8,FALSE)</f>
        <v>9</v>
      </c>
      <c r="E167" s="97">
        <f>VLOOKUP(A167,'[3]Product DB'!A:M,12,FALSE)</f>
        <v>3144.4099378881992</v>
      </c>
      <c r="F167" s="97">
        <f>VLOOKUP(A167,'[3]Product DB'!A:N,13,FALSE)</f>
        <v>3404.2857142857147</v>
      </c>
    </row>
    <row r="168" spans="1:6">
      <c r="A168" s="97" t="s">
        <v>641</v>
      </c>
      <c r="B168" s="97" t="str">
        <f>VLOOKUP(A168,'[3]Product DB'!A:C,3,FALSE)</f>
        <v>MAXHUB</v>
      </c>
      <c r="C168" s="97" t="str">
        <f>VLOOKUP(A168,'[3]Product DB'!A:D,4,FALSE)</f>
        <v>MAXHUB V8650 86" Interactive Touch Display</v>
      </c>
      <c r="D168" s="97">
        <f>VLOOKUP(A168,'[3]Product DB'!A:H,8,FALSE)</f>
        <v>1</v>
      </c>
      <c r="E168" s="97">
        <f>VLOOKUP(A168,'[3]Product DB'!A:M,12,FALSE)</f>
        <v>4192.5465838509326</v>
      </c>
      <c r="F168" s="97">
        <f>VLOOKUP(A168,'[3]Product DB'!A:N,13,FALSE)</f>
        <v>4540</v>
      </c>
    </row>
    <row r="169" spans="1:6">
      <c r="A169" s="97" t="s">
        <v>653</v>
      </c>
      <c r="B169" s="97" t="str">
        <f>VLOOKUP(A169,'[3]Product DB'!A:C,3,FALSE)</f>
        <v>MAXHUB</v>
      </c>
      <c r="C169" s="97" t="str">
        <f>VLOOKUP(A169,'[3]Product DB'!A:D,4,FALSE)</f>
        <v>MAXHUB V865T 86" MTR Interactive Touch Display</v>
      </c>
      <c r="D169" s="97">
        <f>VLOOKUP(A169,'[3]Product DB'!A:H,8,FALSE)</f>
        <v>1</v>
      </c>
      <c r="E169" s="97">
        <f>VLOOKUP(A169,'[3]Product DB'!A:M,12,FALSE)</f>
        <v>5712.2608695652179</v>
      </c>
      <c r="F169" s="97">
        <f>VLOOKUP(A169,'[3]Product DB'!A:N,13,FALSE)</f>
        <v>4943</v>
      </c>
    </row>
    <row r="170" spans="1:6">
      <c r="A170" s="97" t="s">
        <v>655</v>
      </c>
      <c r="B170" s="97" t="str">
        <f>VLOOKUP(A170,'[3]Product DB'!A:C,3,FALSE)</f>
        <v>MAXHUB</v>
      </c>
      <c r="C170" s="97" t="str">
        <f>VLOOKUP(A170,'[3]Product DB'!A:D,4,FALSE)</f>
        <v>MAXHUB V925T 92" MTR Interactive Touch Display</v>
      </c>
      <c r="D170" s="97">
        <f>VLOOKUP(A170,'[3]Product DB'!A:H,8,FALSE)</f>
        <v>0</v>
      </c>
      <c r="E170" s="97">
        <f>VLOOKUP(A170,'[3]Product DB'!A:M,12,FALSE)</f>
        <v>7042.6956521739139</v>
      </c>
      <c r="F170" s="97">
        <f>VLOOKUP(A170,'[3]Product DB'!A:N,13,FALSE)</f>
        <v>6375</v>
      </c>
    </row>
    <row r="171" spans="1:6">
      <c r="A171" s="97" t="s">
        <v>692</v>
      </c>
      <c r="B171" s="97" t="str">
        <f>VLOOKUP(A171,'[3]Product DB'!A:C,3,FALSE)</f>
        <v>MAXHUB</v>
      </c>
      <c r="C171" s="97" t="str">
        <f>VLOOKUP(A171,'[3]Product DB'!A:D,4,FALSE)</f>
        <v>MAXHUB XBar W70 Teams Rooms Windows video bar kit</v>
      </c>
      <c r="D171" s="97">
        <f>VLOOKUP(A171,'[3]Product DB'!A:H,8,FALSE)</f>
        <v>1</v>
      </c>
      <c r="E171" s="97">
        <f>VLOOKUP(A171,'[3]Product DB'!A:M,12,FALSE)</f>
        <v>2340</v>
      </c>
      <c r="F171" s="97">
        <f>VLOOKUP(A171,'[3]Product DB'!A:N,13,FALSE)</f>
        <v>2560</v>
      </c>
    </row>
    <row r="172" spans="1:6">
      <c r="A172" s="97" t="s">
        <v>587</v>
      </c>
      <c r="B172" s="97" t="str">
        <f>VLOOKUP(A172,'[3]Product DB'!A:C,3,FALSE)</f>
        <v>MAXHUB</v>
      </c>
      <c r="C172" s="97" t="str">
        <f>VLOOKUP(A172,'[3]Product DB'!A:D,4,FALSE)</f>
        <v>MAXHUB WB05 Screen Sharing Box</v>
      </c>
      <c r="D172" s="97">
        <f>VLOOKUP(A172,'[3]Product DB'!A:H,8,FALSE)</f>
        <v>0</v>
      </c>
      <c r="E172" s="97">
        <f>VLOOKUP(A172,'[3]Product DB'!A:M,12,FALSE)</f>
        <v>283</v>
      </c>
      <c r="F172" s="97">
        <f>VLOOKUP(A172,'[3]Product DB'!A:N,13,FALSE)</f>
        <v>379</v>
      </c>
    </row>
    <row r="173" spans="1:6">
      <c r="A173" s="97" t="s">
        <v>587</v>
      </c>
      <c r="B173" s="97" t="str">
        <f>VLOOKUP(A173,'[3]Product DB'!A:C,3,FALSE)</f>
        <v>MAXHUB</v>
      </c>
      <c r="C173" s="97" t="str">
        <f>VLOOKUP(A173,'[3]Product DB'!A:D,4,FALSE)</f>
        <v>MAXHUB WB05 Screen Sharing Box</v>
      </c>
      <c r="D173" s="97">
        <f>VLOOKUP(A173,'[3]Product DB'!A:H,8,FALSE)</f>
        <v>0</v>
      </c>
      <c r="E173" s="97">
        <f>VLOOKUP(A173,'[3]Product DB'!A:M,12,FALSE)</f>
        <v>283</v>
      </c>
      <c r="F173" s="97">
        <f>VLOOKUP(A173,'[3]Product DB'!A:N,13,FALSE)</f>
        <v>379</v>
      </c>
    </row>
    <row r="174" spans="1:6">
      <c r="A174" s="97" t="s">
        <v>717</v>
      </c>
      <c r="B174" s="97" t="str">
        <f>VLOOKUP(A174,'[3]Product DB'!A:C,3,FALSE)</f>
        <v>MAXHUB</v>
      </c>
      <c r="C174" s="97" t="str">
        <f>VLOOKUP(A174,'[3]Product DB'!A:D,4,FALSE)</f>
        <v>MAXHUB WIB01 Camera Tripod</v>
      </c>
      <c r="D174" s="97">
        <f>VLOOKUP(A174,'[3]Product DB'!A:H,8,FALSE)</f>
        <v>0</v>
      </c>
      <c r="E174" s="97">
        <f>VLOOKUP(A174,'[3]Product DB'!A:M,12,FALSE)</f>
        <v>28</v>
      </c>
      <c r="F174" s="97">
        <f>VLOOKUP(A174,'[3]Product DB'!A:N,13,FALSE)</f>
        <v>30.000000000000004</v>
      </c>
    </row>
    <row r="175" spans="1:6">
      <c r="A175" s="97" t="s">
        <v>713</v>
      </c>
      <c r="B175" s="97" t="str">
        <f>VLOOKUP(A175,'[3]Product DB'!A:C,3,FALSE)</f>
        <v>MAXHUB</v>
      </c>
      <c r="C175" s="97" t="str">
        <f>VLOOKUP(A175,'[3]Product DB'!A:D,4,FALSE)</f>
        <v>MAXHUB WIB10A Videobar TV bracket</v>
      </c>
      <c r="D175" s="97">
        <f>VLOOKUP(A175,'[3]Product DB'!A:H,8,FALSE)</f>
        <v>0</v>
      </c>
      <c r="E175" s="97">
        <f>VLOOKUP(A175,'[3]Product DB'!A:M,12,FALSE)</f>
        <v>28</v>
      </c>
      <c r="F175" s="97">
        <f>VLOOKUP(A175,'[3]Product DB'!A:N,13,FALSE)</f>
        <v>30.000000000000004</v>
      </c>
    </row>
    <row r="176" spans="1:6">
      <c r="A176" s="97" t="s">
        <v>632</v>
      </c>
      <c r="B176" s="97" t="str">
        <f>VLOOKUP(A176,'[3]Product DB'!A:C,3,FALSE)</f>
        <v>MAXHUB</v>
      </c>
      <c r="C176" s="97" t="str">
        <f>VLOOKUP(A176,'[3]Product DB'!A:D,4,FALSE)</f>
        <v>Wall Mount for MAXHUB Commercial Display  105"</v>
      </c>
      <c r="D176" s="97">
        <f>VLOOKUP(A176,'[3]Product DB'!A:H,8,FALSE)</f>
        <v>0</v>
      </c>
      <c r="E176" s="97">
        <f>VLOOKUP(A176,'[3]Product DB'!A:M,12,FALSE)</f>
        <v>49</v>
      </c>
      <c r="F176" s="97">
        <f>VLOOKUP(A176,'[3]Product DB'!A:N,13,FALSE)</f>
        <v>60.000000000000007</v>
      </c>
    </row>
    <row r="177" spans="1:6">
      <c r="A177" s="97" t="s">
        <v>715</v>
      </c>
      <c r="B177" s="97" t="str">
        <f>VLOOKUP(A177,'[3]Product DB'!A:C,3,FALSE)</f>
        <v>MAXHUB</v>
      </c>
      <c r="C177" s="97" t="str">
        <f>VLOOKUP(A177,'[3]Product DB'!A:D,4,FALSE)</f>
        <v>MAXHUB WIB10A PTZ Camera bracket</v>
      </c>
      <c r="D177" s="97">
        <f>VLOOKUP(A177,'[3]Product DB'!A:H,8,FALSE)</f>
        <v>0</v>
      </c>
      <c r="E177" s="97">
        <f>VLOOKUP(A177,'[3]Product DB'!A:M,12,FALSE)</f>
        <v>39</v>
      </c>
      <c r="F177" s="97">
        <f>VLOOKUP(A177,'[3]Product DB'!A:N,13,FALSE)</f>
        <v>57</v>
      </c>
    </row>
    <row r="178" spans="1:6">
      <c r="A178" s="97" t="s">
        <v>627</v>
      </c>
      <c r="B178" s="97" t="str">
        <f>VLOOKUP(A178,'[3]Product DB'!A:C,3,FALSE)</f>
        <v>MAXHUB</v>
      </c>
      <c r="C178" s="97" t="str">
        <f>VLOOKUP(A178,'[3]Product DB'!A:D,4,FALSE)</f>
        <v>Wall Mount for MAXHUB Commercial Display 43"~55"</v>
      </c>
      <c r="D178" s="97">
        <f>VLOOKUP(A178,'[3]Product DB'!A:H,8,FALSE)</f>
        <v>0</v>
      </c>
      <c r="E178" s="97">
        <f>VLOOKUP(A178,'[3]Product DB'!A:M,12,FALSE)</f>
        <v>39</v>
      </c>
      <c r="F178" s="97">
        <f>VLOOKUP(A178,'[3]Product DB'!A:N,13,FALSE)</f>
        <v>46</v>
      </c>
    </row>
    <row r="179" spans="1:6">
      <c r="A179" s="97" t="s">
        <v>711</v>
      </c>
      <c r="B179" s="97" t="str">
        <f>VLOOKUP(A179,'[3]Product DB'!A:C,3,FALSE)</f>
        <v>MAXHUB</v>
      </c>
      <c r="C179" s="97" t="str">
        <f>VLOOKUP(A179,'[3]Product DB'!A:D,4,FALSE)</f>
        <v>MAXHUB WIB8015B Camera Mount</v>
      </c>
      <c r="D179" s="97">
        <f>VLOOKUP(A179,'[3]Product DB'!A:H,8,FALSE)</f>
        <v>0</v>
      </c>
      <c r="E179" s="97">
        <f>VLOOKUP(A179,'[3]Product DB'!A:M,12,FALSE)</f>
        <v>44</v>
      </c>
      <c r="F179" s="97">
        <f>VLOOKUP(A179,'[3]Product DB'!A:N,13,FALSE)</f>
        <v>53</v>
      </c>
    </row>
    <row r="180" spans="1:6">
      <c r="A180" s="97" t="s">
        <v>630</v>
      </c>
      <c r="B180" s="97" t="str">
        <f>VLOOKUP(A180,'[3]Product DB'!A:C,3,FALSE)</f>
        <v>MAXHUB</v>
      </c>
      <c r="C180" s="97" t="str">
        <f>VLOOKUP(A180,'[3]Product DB'!A:D,4,FALSE)</f>
        <v>Wall Mount for MAXHUB Commercial Display  65"~98"</v>
      </c>
      <c r="D180" s="97">
        <f>VLOOKUP(A180,'[3]Product DB'!A:H,8,FALSE)</f>
        <v>0</v>
      </c>
      <c r="E180" s="97">
        <f>VLOOKUP(A180,'[3]Product DB'!A:M,12,FALSE)</f>
        <v>44</v>
      </c>
      <c r="F180" s="97">
        <f>VLOOKUP(A180,'[3]Product DB'!A:N,13,FALSE)</f>
        <v>53</v>
      </c>
    </row>
    <row r="181" spans="1:6">
      <c r="A181" s="97" t="s">
        <v>586</v>
      </c>
      <c r="B181" s="97" t="str">
        <f>VLOOKUP(A181,'[3]Product DB'!A:C,3,FALSE)</f>
        <v>MAXHUB</v>
      </c>
      <c r="C181" s="97" t="str">
        <f>VLOOKUP(A181,'[3]Product DB'!A:D,4,FALSE)</f>
        <v>MAXHUB WT13M Wireless Sharing Dongle</v>
      </c>
      <c r="D181" s="97">
        <f>VLOOKUP(A181,'[3]Product DB'!A:H,8,FALSE)</f>
        <v>5</v>
      </c>
      <c r="E181" s="97">
        <f>VLOOKUP(A181,'[3]Product DB'!A:M,12,FALSE)</f>
        <v>97</v>
      </c>
      <c r="F181" s="97">
        <f>VLOOKUP(A181,'[3]Product DB'!A:N,13,FALSE)</f>
        <v>125</v>
      </c>
    </row>
    <row r="182" spans="1:6">
      <c r="A182" s="97" t="s">
        <v>586</v>
      </c>
      <c r="B182" s="97" t="str">
        <f>VLOOKUP(A182,'[3]Product DB'!A:C,3,FALSE)</f>
        <v>MAXHUB</v>
      </c>
      <c r="C182" s="97" t="str">
        <f>VLOOKUP(A182,'[3]Product DB'!A:D,4,FALSE)</f>
        <v>MAXHUB WT13M Wireless Sharing Dongle</v>
      </c>
      <c r="D182" s="97">
        <f>VLOOKUP(A182,'[3]Product DB'!A:H,8,FALSE)</f>
        <v>5</v>
      </c>
      <c r="E182" s="97">
        <f>VLOOKUP(A182,'[3]Product DB'!A:M,12,FALSE)</f>
        <v>97</v>
      </c>
      <c r="F182" s="97">
        <f>VLOOKUP(A182,'[3]Product DB'!A:N,13,FALSE)</f>
        <v>125</v>
      </c>
    </row>
    <row r="183" spans="1:6">
      <c r="A183" s="97" t="s">
        <v>120</v>
      </c>
      <c r="B183" s="97" t="str">
        <f>VLOOKUP(A183,'[3]Product DB'!A:C,3,FALSE)</f>
        <v>MAXHUB</v>
      </c>
      <c r="C183" s="97" t="str">
        <f>VLOOKUP(A183,'[3]Product DB'!A:D,4,FALSE)</f>
        <v>MAXHUB Xcore PC with 12th Gen Interl Core processor and 10.1" Teams Room console with motion sensor</v>
      </c>
      <c r="D183" s="97">
        <f>VLOOKUP(A183,'[3]Product DB'!A:H,8,FALSE)</f>
        <v>0</v>
      </c>
      <c r="E183" s="97">
        <f>VLOOKUP(A183,'[3]Product DB'!A:M,12,FALSE)</f>
        <v>774.00000000000011</v>
      </c>
      <c r="F183" s="97">
        <f>VLOOKUP(A183,'[3]Product DB'!A:N,13,FALSE)</f>
        <v>800</v>
      </c>
    </row>
    <row r="184" spans="1:6">
      <c r="A184" s="97" t="s">
        <v>121</v>
      </c>
      <c r="B184" s="97" t="str">
        <f>VLOOKUP(A184,'[3]Product DB'!A:C,3,FALSE)</f>
        <v>MAXHUB</v>
      </c>
      <c r="C184" s="97" t="str">
        <f>VLOOKUP(A184,'[3]Product DB'!A:D,4,FALSE)</f>
        <v>MAXHUB XCore Kit Pro MTR Bundle</v>
      </c>
      <c r="D184" s="97">
        <f>VLOOKUP(A184,'[3]Product DB'!A:H,8,FALSE)</f>
        <v>6</v>
      </c>
      <c r="E184" s="97">
        <f>VLOOKUP(A184,'[3]Product DB'!A:M,12,FALSE)</f>
        <v>1713.913043478261</v>
      </c>
      <c r="F184" s="97">
        <f>VLOOKUP(A184,'[3]Product DB'!A:N,13,FALSE)</f>
        <v>1659</v>
      </c>
    </row>
    <row r="185" spans="1:6">
      <c r="A185" s="97" t="s">
        <v>588</v>
      </c>
      <c r="B185" s="97" t="str">
        <f>VLOOKUP(A185,'[3]Product DB'!A:C,3,FALSE)</f>
        <v>MAXHUB</v>
      </c>
      <c r="C185" s="97" t="str">
        <f>VLOOKUP(A185,'[3]Product DB'!A:D,4,FALSE)</f>
        <v>MAXHUB 10m USB-C Cable</v>
      </c>
      <c r="D185" s="97">
        <f>VLOOKUP(A185,'[3]Product DB'!A:H,8,FALSE)</f>
        <v>3</v>
      </c>
      <c r="E185" s="97">
        <f>VLOOKUP(A185,'[3]Product DB'!A:M,12,FALSE)</f>
        <v>77</v>
      </c>
      <c r="F185" s="97">
        <f>VLOOKUP(A185,'[3]Product DB'!A:N,13,FALSE)</f>
        <v>199</v>
      </c>
    </row>
    <row r="186" spans="1:6">
      <c r="A186" s="549" t="s">
        <v>676</v>
      </c>
      <c r="B186" s="97" t="str">
        <f>VLOOKUP(A186,'[3]Product DB'!A:C,3,FALSE)</f>
        <v>MAXHUB</v>
      </c>
      <c r="C186" s="97" t="str">
        <f>VLOOKUP(A186,'[3]Product DB'!A:D,4,FALSE)</f>
        <v>MAXHUB Xcore Kit with UC-BM35 8-microphone array with 360° pickup, Intelligent noise reduction and 8W speakers, plus UC W31 camera with 120°viewing angle, 5K digital zoom, intelligent framing</v>
      </c>
      <c r="D186" s="97">
        <f>VLOOKUP(A186,'[3]Product DB'!A:H,8,FALSE)</f>
        <v>0</v>
      </c>
      <c r="E186" s="97">
        <f>VLOOKUP(A186,'[3]Product DB'!A:M,12,FALSE)</f>
        <v>1220.0869565217392</v>
      </c>
      <c r="F186" s="97">
        <f>VLOOKUP(A186,'[3]Product DB'!A:N,13,FALSE)</f>
        <v>1299</v>
      </c>
    </row>
    <row r="187" spans="1:6">
      <c r="A187" s="97" t="s">
        <v>682</v>
      </c>
      <c r="B187" s="97" t="str">
        <f>VLOOKUP(A187,'[3]Product DB'!A:C,3,FALSE)</f>
        <v>MAXHUB</v>
      </c>
      <c r="C187" s="97" t="str">
        <f>VLOOKUP(A187,'[3]Product DB'!A:D,4,FALSE)</f>
        <v>MAXHUB XT20-PS MTR Bundle</v>
      </c>
      <c r="D187" s="97">
        <f>VLOOKUP(A187,'[3]Product DB'!A:H,8,FALSE)</f>
        <v>0</v>
      </c>
      <c r="E187" s="97">
        <f>VLOOKUP(A187,'[3]Product DB'!A:M,12,FALSE)</f>
        <v>3160.9565217391305</v>
      </c>
      <c r="F187" s="97">
        <f>VLOOKUP(A187,'[3]Product DB'!A:N,13,FALSE)</f>
        <v>3180</v>
      </c>
    </row>
    <row r="188" spans="1:6">
      <c r="A188" s="97" t="s">
        <v>2020</v>
      </c>
      <c r="B188" s="97" t="str">
        <f>VLOOKUP(A188,'[3]Product DB'!A:C,3,FALSE)</f>
        <v>Peerless</v>
      </c>
      <c r="C188" s="97" t="str">
        <f>VLOOKUP(A188,'[3]Product DB'!A:D,4,FALSE)</f>
        <v>Peerless SA752PU Bracket</v>
      </c>
      <c r="D188" s="97">
        <f>VLOOKUP(A188,'[3]Product DB'!A:H,8,FALSE)</f>
        <v>9999</v>
      </c>
      <c r="E188" s="97">
        <f>VLOOKUP(A188,'[3]Product DB'!A:M,12,FALSE)</f>
        <v>242</v>
      </c>
      <c r="F188" s="97">
        <f>VLOOKUP(A188,'[3]Product DB'!A:N,13,FALSE)</f>
        <v>300</v>
      </c>
    </row>
    <row r="189" spans="1:6">
      <c r="A189" s="97" t="s">
        <v>2021</v>
      </c>
      <c r="B189" s="97" t="str">
        <f>VLOOKUP(A189,'[3]Product DB'!A:C,3,FALSE)</f>
        <v>Lenovo</v>
      </c>
      <c r="C189" s="97" t="str">
        <f>VLOOKUP(A189,'[3]Product DB'!A:D,4,FALSE)</f>
        <v>Lenovo ThinkSmart Hub Intel Core i5-8365UE vPro 16GB RAM 256GB SSD 10.1 inch Full HD Windows 11 IOT Enterprise Touchscreen All-in-One Desktop PC</v>
      </c>
      <c r="D189" s="97">
        <f>VLOOKUP(A189,'[3]Product DB'!A:H,8,FALSE)</f>
        <v>0</v>
      </c>
      <c r="E189" s="97">
        <f>VLOOKUP(A189,'[3]Product DB'!A:M,12,FALSE)</f>
        <v>1737</v>
      </c>
      <c r="F189" s="97">
        <f>VLOOKUP(A189,'[3]Product DB'!A:N,13,FALSE)</f>
        <v>2175</v>
      </c>
    </row>
    <row r="190" spans="1:6">
      <c r="A190" s="97" t="s">
        <v>2022</v>
      </c>
      <c r="B190" s="97" t="str">
        <f>VLOOKUP(A190,'[3]Product DB'!A:C,3,FALSE)</f>
        <v>Lenovo</v>
      </c>
      <c r="C190" s="97" t="str">
        <f>VLOOKUP(A190,'[3]Product DB'!A:D,4,FALSE)</f>
        <v>Lenovo ThinkSmart Core - Controller Kit - video conferencing kit (touchscreen console, compute system) - with 3 Years Lenovo Premier Support + First Year Maintenance - Certified for Microsoft Teams Rooms - black</v>
      </c>
      <c r="D190" s="97">
        <f>VLOOKUP(A190,'[3]Product DB'!A:H,8,FALSE)</f>
        <v>0</v>
      </c>
      <c r="E190" s="97">
        <f>VLOOKUP(A190,'[3]Product DB'!A:M,12,FALSE)</f>
        <v>1977</v>
      </c>
      <c r="F190" s="97">
        <f>VLOOKUP(A190,'[3]Product DB'!A:N,13,FALSE)</f>
        <v>2400</v>
      </c>
    </row>
    <row r="191" spans="1:6">
      <c r="A191" s="97" t="s">
        <v>2023</v>
      </c>
      <c r="B191" s="97" t="str">
        <f>VLOOKUP(A191,'[3]Product DB'!A:C,3,FALSE)</f>
        <v>Lenovo</v>
      </c>
      <c r="C191" s="97" t="str">
        <f>VLOOKUP(A191,'[3]Product DB'!A:D,4,FALSE)</f>
        <v>Lenovo ThinkSmart Bar, 5m Type A to C USB Cable, 1 x AC Adapter + Power Cord, Brackets &amp; Screws</v>
      </c>
      <c r="D191" s="97">
        <f>VLOOKUP(A191,'[3]Product DB'!A:H,8,FALSE)</f>
        <v>0</v>
      </c>
      <c r="E191" s="97">
        <f>VLOOKUP(A191,'[3]Product DB'!A:M,12,FALSE)</f>
        <v>271</v>
      </c>
      <c r="F191" s="97">
        <f>VLOOKUP(A191,'[3]Product DB'!A:N,13,FALSE)</f>
        <v>335</v>
      </c>
    </row>
    <row r="192" spans="1:6">
      <c r="A192" s="97" t="s">
        <v>2024</v>
      </c>
      <c r="B192" s="97" t="str">
        <f>VLOOKUP(A192,'[3]Product DB'!A:C,3,FALSE)</f>
        <v>Lenovo</v>
      </c>
      <c r="C192" s="97" t="str">
        <f>VLOOKUP(A192,'[3]Product DB'!A:D,4,FALSE)</f>
        <v>Lenovo ThinkSmart Bar, 2 x Mic Pods, 5m Type A to C USB Cable, 1 x AC Adapter + Power Cord, 2 x 6m Analog Cable, Brackets &amp; Screws</v>
      </c>
      <c r="D192" s="97">
        <f>VLOOKUP(A192,'[3]Product DB'!A:H,8,FALSE)</f>
        <v>0</v>
      </c>
      <c r="E192" s="97">
        <f>VLOOKUP(A192,'[3]Product DB'!A:M,12,FALSE)</f>
        <v>316</v>
      </c>
      <c r="F192" s="97">
        <f>VLOOKUP(A192,'[3]Product DB'!A:N,13,FALSE)</f>
        <v>419</v>
      </c>
    </row>
    <row r="193" spans="1:6">
      <c r="A193" s="97" t="s">
        <v>2025</v>
      </c>
      <c r="B193" s="97" t="str">
        <f>VLOOKUP(A193,'[3]Product DB'!A:C,3,FALSE)</f>
        <v>Lenovo</v>
      </c>
      <c r="C193" s="97" t="str">
        <f>VLOOKUP(A193,'[3]Product DB'!A:D,4,FALSE)</f>
        <v>Lenovo ThinkSmart Core Full Room Kit - video conferencing kit - with 3 Years Lenovo Premier Support + First Year Maintenance - Certified for Microsoft Teams Rooms - black</v>
      </c>
      <c r="D193" s="97">
        <f>VLOOKUP(A193,'[3]Product DB'!A:H,8,FALSE)</f>
        <v>0</v>
      </c>
      <c r="E193" s="97">
        <f>VLOOKUP(A193,'[3]Product DB'!A:M,12,FALSE)</f>
        <v>2495</v>
      </c>
      <c r="F193" s="97">
        <f>VLOOKUP(A193,'[3]Product DB'!A:N,13,FALSE)</f>
        <v>3024</v>
      </c>
    </row>
    <row r="194" spans="1:6">
      <c r="A194" s="97" t="s">
        <v>2026</v>
      </c>
      <c r="B194" s="97" t="str">
        <f>VLOOKUP(A194,'[3]Product DB'!A:C,3,FALSE)</f>
        <v>Lenovo</v>
      </c>
      <c r="C194" s="97" t="str">
        <f>VLOOKUP(A194,'[3]Product DB'!A:D,4,FALSE)</f>
        <v>Lenovo ThinkSmart One Video conferencing kit (touchscreen console, compute system) - with 3 Years Lenovo Premier Support + First Year Maintenance - Certified for Microsoft Teams Rooms - black</v>
      </c>
      <c r="D194" s="97">
        <f>VLOOKUP(A194,'[3]Product DB'!A:H,8,FALSE)</f>
        <v>0</v>
      </c>
      <c r="E194" s="97">
        <f>VLOOKUP(A194,'[3]Product DB'!A:M,12,FALSE)</f>
        <v>2228</v>
      </c>
      <c r="F194" s="97">
        <f>VLOOKUP(A194,'[3]Product DB'!A:N,13,FALSE)</f>
        <v>2520</v>
      </c>
    </row>
    <row r="195" spans="1:6">
      <c r="A195" s="97" t="s">
        <v>2027</v>
      </c>
      <c r="B195" s="97" t="str">
        <f>VLOOKUP(A195,'[3]Product DB'!A:C,3,FALSE)</f>
        <v>Lenovo</v>
      </c>
      <c r="C195" s="97" t="str">
        <f>VLOOKUP(A195,'[3]Product DB'!A:D,4,FALSE)</f>
        <v>Lenovo ThinkSmart One Video conferencing kit (touchscreen console, compute system) - with 3 Years Lenovo Premier Support + First Year Maintenance - Certified for Microsoft Teams Rooms - black</v>
      </c>
      <c r="D195" s="97">
        <f>VLOOKUP(A195,'[3]Product DB'!A:H,8,FALSE)</f>
        <v>0</v>
      </c>
      <c r="E195" s="97">
        <f>VLOOKUP(A195,'[3]Product DB'!A:M,12,FALSE)</f>
        <v>2530</v>
      </c>
      <c r="F195" s="97">
        <f>VLOOKUP(A195,'[3]Product DB'!A:N,13,FALSE)</f>
        <v>2856</v>
      </c>
    </row>
    <row r="196" spans="1:6">
      <c r="A196" s="97" t="s">
        <v>2028</v>
      </c>
      <c r="B196" s="97" t="str">
        <f>VLOOKUP(A196,'[3]Product DB'!A:C,3,FALSE)</f>
        <v>Lenovo</v>
      </c>
      <c r="C196" s="97" t="str">
        <f>VLOOKUP(A196,'[3]Product DB'!A:D,4,FALSE)</f>
        <v>Lenovo ThinkSmart View Plus Video conferencing kit (camera, compute system, Viewplus Stylus Pen) - with 3 Years Lenovo Premier Support + First Year Maintenance - black</v>
      </c>
      <c r="D196" s="97">
        <f>VLOOKUP(A196,'[3]Product DB'!A:H,8,FALSE)</f>
        <v>0</v>
      </c>
      <c r="E196" s="97">
        <f>VLOOKUP(A196,'[3]Product DB'!A:M,12,FALSE)</f>
        <v>1663</v>
      </c>
      <c r="F196" s="97">
        <f>VLOOKUP(A196,'[3]Product DB'!A:N,13,FALSE)</f>
        <v>1971</v>
      </c>
    </row>
    <row r="197" spans="1:6">
      <c r="A197" s="97" t="s">
        <v>2029</v>
      </c>
      <c r="B197" s="97" t="str">
        <f>VLOOKUP(A197,'[3]Product DB'!A:C,3,FALSE)</f>
        <v>Lenovo</v>
      </c>
      <c r="C197" s="97" t="str">
        <f>VLOOKUP(A197,'[3]Product DB'!A:D,4,FALSE)</f>
        <v>Lenovo ThinkSmart Core - Controller Kit - video conferencing kit (touchscreen console, compute system) - with 3 Years Lenovo Premier Support + First Year Maintenance - Certified for Microsoft Teams Rooms - black</v>
      </c>
      <c r="D197" s="97">
        <f>VLOOKUP(A197,'[3]Product DB'!A:H,8,FALSE)</f>
        <v>0</v>
      </c>
      <c r="E197" s="97">
        <f>VLOOKUP(A197,'[3]Product DB'!A:M,12,FALSE)</f>
        <v>2179</v>
      </c>
      <c r="F197" s="97">
        <f>VLOOKUP(A197,'[3]Product DB'!A:N,13,FALSE)</f>
        <v>2605</v>
      </c>
    </row>
    <row r="198" spans="1:6">
      <c r="A198" s="97" t="s">
        <v>2030</v>
      </c>
      <c r="B198" s="97" t="str">
        <f>VLOOKUP(A198,'[3]Product DB'!A:C,3,FALSE)</f>
        <v>Lenovo</v>
      </c>
      <c r="C198" s="97" t="str">
        <f>VLOOKUP(A198,'[3]Product DB'!A:D,4,FALSE)</f>
        <v>Lenovo ThinkSmart Core Full Room Kit + IP Controller- video conferencing kit - with 3 Years Lenovo Premier Support + First Year Maintenance - Certified for Microsoft Teams Rooms - black</v>
      </c>
      <c r="D198" s="97">
        <f>VLOOKUP(A198,'[3]Product DB'!A:H,8,FALSE)</f>
        <v>0</v>
      </c>
      <c r="E198" s="97">
        <f>VLOOKUP(A198,'[3]Product DB'!A:M,12,FALSE)</f>
        <v>2722</v>
      </c>
      <c r="F198" s="97">
        <f>VLOOKUP(A198,'[3]Product DB'!A:N,13,FALSE)</f>
        <v>3276</v>
      </c>
    </row>
    <row r="199" spans="1:6">
      <c r="A199" s="97" t="s">
        <v>2031</v>
      </c>
      <c r="B199" s="97" t="str">
        <f>VLOOKUP(A199,'[3]Product DB'!A:C,3,FALSE)</f>
        <v>Lenovo</v>
      </c>
      <c r="C199" s="97" t="str">
        <f>VLOOKUP(A199,'[3]Product DB'!A:D,4,FALSE)</f>
        <v>Lenovo ThinkSmart Cam - Conference camera - colour - 3840 x 2160 - audio - USB-C 3.2 Gen1 - MJPEG, H.264, YUYV</v>
      </c>
      <c r="D199" s="97">
        <f>VLOOKUP(A199,'[3]Product DB'!A:H,8,FALSE)</f>
        <v>0</v>
      </c>
      <c r="E199" s="97">
        <f>VLOOKUP(A199,'[3]Product DB'!A:M,12,FALSE)</f>
        <v>271</v>
      </c>
      <c r="F199" s="97">
        <f>VLOOKUP(A199,'[3]Product DB'!A:N,13,FALSE)</f>
        <v>335</v>
      </c>
    </row>
    <row r="200" spans="1:6">
      <c r="A200" s="97" t="s">
        <v>940</v>
      </c>
      <c r="B200" s="97" t="str">
        <f>VLOOKUP(A200,'[3]Product DB'!A:C,3,FALSE)</f>
        <v xml:space="preserve">GoBright </v>
      </c>
      <c r="C200" s="97" t="str">
        <f>VLOOKUP(A200,'[3]Product DB'!A:D,4,FALSE)</f>
        <v>GoBright Admin Support - Up to 25 Room/Visit/View and up to 500 desk/parking licences</v>
      </c>
      <c r="D200" s="97">
        <f>VLOOKUP(A200,'[3]Product DB'!A:H,8,FALSE)</f>
        <v>9999</v>
      </c>
      <c r="E200" s="97">
        <f>VLOOKUP(A200,'[3]Product DB'!A:M,12,FALSE)</f>
        <v>700</v>
      </c>
      <c r="F200" s="97">
        <f>VLOOKUP(A200,'[3]Product DB'!A:N,13,FALSE)</f>
        <v>747</v>
      </c>
    </row>
    <row r="201" spans="1:6">
      <c r="A201" s="97" t="s">
        <v>944</v>
      </c>
      <c r="B201" s="97" t="str">
        <f>VLOOKUP(A201,'[3]Product DB'!A:C,3,FALSE)</f>
        <v xml:space="preserve">GoBright </v>
      </c>
      <c r="C201" s="97" t="str">
        <f>VLOOKUP(A201,'[3]Product DB'!A:D,4,FALSE)</f>
        <v>GoBright Admin Support - Up to 250 Room/Visit/View and up to 3000 desk/parking licences</v>
      </c>
      <c r="D201" s="97">
        <f>VLOOKUP(A201,'[3]Product DB'!A:H,8,FALSE)</f>
        <v>9999</v>
      </c>
      <c r="E201" s="97">
        <f>VLOOKUP(A201,'[3]Product DB'!A:M,12,FALSE)</f>
        <v>1550</v>
      </c>
      <c r="F201" s="97">
        <f>VLOOKUP(A201,'[3]Product DB'!A:N,13,FALSE)</f>
        <v>1682</v>
      </c>
    </row>
    <row r="202" spans="1:6">
      <c r="A202" s="97" t="s">
        <v>938</v>
      </c>
      <c r="B202" s="97" t="str">
        <f>VLOOKUP(A202,'[3]Product DB'!A:C,3,FALSE)</f>
        <v xml:space="preserve">GoBright </v>
      </c>
      <c r="C202" s="97" t="str">
        <f>VLOOKUP(A202,'[3]Product DB'!A:D,4,FALSE)</f>
        <v>GoBright Admin Support - Up to 5 Room/Visit/View and up to 50 desk/parking licences</v>
      </c>
      <c r="D202" s="97">
        <f>VLOOKUP(A202,'[3]Product DB'!A:H,8,FALSE)</f>
        <v>9999</v>
      </c>
      <c r="E202" s="97">
        <f>VLOOKUP(A202,'[3]Product DB'!A:M,12,FALSE)</f>
        <v>350</v>
      </c>
      <c r="F202" s="97">
        <f>VLOOKUP(A202,'[3]Product DB'!A:N,13,FALSE)</f>
        <v>373</v>
      </c>
    </row>
    <row r="203" spans="1:6">
      <c r="A203" s="97" t="s">
        <v>942</v>
      </c>
      <c r="B203" s="97" t="str">
        <f>VLOOKUP(A203,'[3]Product DB'!A:C,3,FALSE)</f>
        <v xml:space="preserve">GoBright </v>
      </c>
      <c r="C203" s="97" t="str">
        <f>VLOOKUP(A203,'[3]Product DB'!A:D,4,FALSE)</f>
        <v>GoBright Admin Support - Up to 75 Room/Visit/View and up to 1500 desk/parking licences</v>
      </c>
      <c r="D203" s="97">
        <f>VLOOKUP(A203,'[3]Product DB'!A:H,8,FALSE)</f>
        <v>9999</v>
      </c>
      <c r="E203" s="97">
        <f>VLOOKUP(A203,'[3]Product DB'!A:M,12,FALSE)</f>
        <v>1100</v>
      </c>
      <c r="F203" s="97">
        <f>VLOOKUP(A203,'[3]Product DB'!A:N,13,FALSE)</f>
        <v>1215</v>
      </c>
    </row>
    <row r="204" spans="1:6">
      <c r="A204" s="97" t="s">
        <v>932</v>
      </c>
      <c r="B204" s="97" t="str">
        <f>VLOOKUP(A204,'[3]Product DB'!A:C,3,FALSE)</f>
        <v xml:space="preserve">GoBright </v>
      </c>
      <c r="C204" s="97" t="str">
        <f>VLOOKUP(A204,'[3]Product DB'!A:D,4,FALSE)</f>
        <v>GoBright  Access to Desk &amp; Room Booking API for integration or PowerBI analytics, 1 year</v>
      </c>
      <c r="D204" s="97">
        <f>VLOOKUP(A204,'[3]Product DB'!A:H,8,FALSE)</f>
        <v>9999</v>
      </c>
      <c r="E204" s="97">
        <f>VLOOKUP(A204,'[3]Product DB'!A:M,12,FALSE)</f>
        <v>796</v>
      </c>
      <c r="F204" s="97">
        <f>VLOOKUP(A204,'[3]Product DB'!A:N,13,FALSE)</f>
        <v>934</v>
      </c>
    </row>
    <row r="205" spans="1:6">
      <c r="A205" s="97" t="s">
        <v>928</v>
      </c>
      <c r="B205" s="97" t="str">
        <f>VLOOKUP(A205,'[3]Product DB'!A:C,3,FALSE)</f>
        <v xml:space="preserve">GoBright </v>
      </c>
      <c r="C205" s="97" t="str">
        <f>VLOOKUP(A205,'[3]Product DB'!A:D,4,FALSE)</f>
        <v xml:space="preserve"> GoBright  Catering &amp; Services Manager licence per room, 1 year</v>
      </c>
      <c r="D205" s="97">
        <f>VLOOKUP(A205,'[3]Product DB'!A:H,8,FALSE)</f>
        <v>9999</v>
      </c>
      <c r="E205" s="97">
        <f>VLOOKUP(A205,'[3]Product DB'!A:M,12,FALSE)</f>
        <v>48</v>
      </c>
      <c r="F205" s="97">
        <f>VLOOKUP(A205,'[3]Product DB'!A:N,13,FALSE)</f>
        <v>56</v>
      </c>
    </row>
    <row r="206" spans="1:6">
      <c r="A206" s="549" t="s">
        <v>926</v>
      </c>
      <c r="B206" s="97" t="str">
        <f>VLOOKUP(A206,'[3]Product DB'!A:C,3,FALSE)</f>
        <v xml:space="preserve">GoBright </v>
      </c>
      <c r="C206" s="97" t="str">
        <f>VLOOKUP(A206,'[3]Product DB'!A:D,4,FALSE)</f>
        <v>GoBright  Control licence per room, 1 year</v>
      </c>
      <c r="D206" s="97">
        <f>VLOOKUP(A206,'[3]Product DB'!A:H,8,FALSE)</f>
        <v>9999</v>
      </c>
      <c r="E206" s="97">
        <f>VLOOKUP(A206,'[3]Product DB'!A:M,12,FALSE)</f>
        <v>49</v>
      </c>
      <c r="F206" s="97">
        <f>VLOOKUP(A206,'[3]Product DB'!A:N,13,FALSE)</f>
        <v>56</v>
      </c>
    </row>
    <row r="207" spans="1:6">
      <c r="A207" s="97" t="s">
        <v>900</v>
      </c>
      <c r="B207" s="97" t="str">
        <f>VLOOKUP(A207,'[3]Product DB'!A:C,3,FALSE)</f>
        <v xml:space="preserve">GoBright </v>
      </c>
      <c r="C207" s="97" t="str">
        <f>VLOOKUP(A207,'[3]Product DB'!A:D,4,FALSE)</f>
        <v xml:space="preserve">GoBright  Desk Manager &amp; App licence per desk, 1 year, 1000-1999 desks. </v>
      </c>
      <c r="D207" s="97">
        <f>VLOOKUP(A207,'[3]Product DB'!A:H,8,FALSE)</f>
        <v>9999</v>
      </c>
      <c r="E207" s="97">
        <f>VLOOKUP(A207,'[3]Product DB'!A:M,12,FALSE)</f>
        <v>23</v>
      </c>
      <c r="F207" s="97">
        <f>VLOOKUP(A207,'[3]Product DB'!A:N,13,FALSE)</f>
        <v>28</v>
      </c>
    </row>
    <row r="208" spans="1:6">
      <c r="A208" s="97" t="s">
        <v>896</v>
      </c>
      <c r="B208" s="97" t="str">
        <f>VLOOKUP(A208,'[3]Product DB'!A:C,3,FALSE)</f>
        <v xml:space="preserve">GoBright </v>
      </c>
      <c r="C208" s="97" t="str">
        <f>VLOOKUP(A208,'[3]Product DB'!A:D,4,FALSE)</f>
        <v>GoBright  Desk Manager &amp; App licence per desk, 1 year, 1-249 desks.</v>
      </c>
      <c r="D208" s="97">
        <f>VLOOKUP(A208,'[3]Product DB'!A:H,8,FALSE)</f>
        <v>9999</v>
      </c>
      <c r="E208" s="97">
        <f>VLOOKUP(A208,'[3]Product DB'!A:M,12,FALSE)</f>
        <v>25</v>
      </c>
      <c r="F208" s="97">
        <f>VLOOKUP(A208,'[3]Product DB'!A:N,13,FALSE)</f>
        <v>28</v>
      </c>
    </row>
    <row r="209" spans="1:6">
      <c r="A209" s="97" t="s">
        <v>902</v>
      </c>
      <c r="B209" s="97" t="str">
        <f>VLOOKUP(A209,'[3]Product DB'!A:C,3,FALSE)</f>
        <v xml:space="preserve">GoBright </v>
      </c>
      <c r="C209" s="97" t="str">
        <f>VLOOKUP(A209,'[3]Product DB'!A:D,4,FALSE)</f>
        <v xml:space="preserve">GoBright  Desk Manager &amp; App licence per desk, 1 year,  &gt;=2000 desks. </v>
      </c>
      <c r="D209" s="97">
        <f>VLOOKUP(A209,'[3]Product DB'!A:H,8,FALSE)</f>
        <v>9999</v>
      </c>
      <c r="E209" s="97">
        <f>VLOOKUP(A209,'[3]Product DB'!A:M,12,FALSE)</f>
        <v>22</v>
      </c>
      <c r="F209" s="97">
        <f>VLOOKUP(A209,'[3]Product DB'!A:N,13,FALSE)</f>
        <v>28</v>
      </c>
    </row>
    <row r="210" spans="1:6">
      <c r="A210" s="97" t="s">
        <v>898</v>
      </c>
      <c r="B210" s="97" t="str">
        <f>VLOOKUP(A210,'[3]Product DB'!A:C,3,FALSE)</f>
        <v xml:space="preserve">GoBright </v>
      </c>
      <c r="C210" s="97" t="str">
        <f>VLOOKUP(A210,'[3]Product DB'!A:D,4,FALSE)</f>
        <v>GoBright  Desk Manager &amp; App licence per desk, 1 year, 250-999 desks.</v>
      </c>
      <c r="D210" s="97">
        <f>VLOOKUP(A210,'[3]Product DB'!A:H,8,FALSE)</f>
        <v>9999</v>
      </c>
      <c r="E210" s="97">
        <f>VLOOKUP(A210,'[3]Product DB'!A:M,12,FALSE)</f>
        <v>24</v>
      </c>
      <c r="F210" s="97">
        <f>VLOOKUP(A210,'[3]Product DB'!A:N,13,FALSE)</f>
        <v>28</v>
      </c>
    </row>
    <row r="211" spans="1:6">
      <c r="A211" s="97" t="s">
        <v>1085</v>
      </c>
      <c r="B211" s="97" t="str">
        <f>VLOOKUP(A211,'[3]Product DB'!A:C,3,FALSE)</f>
        <v xml:space="preserve">GoBright </v>
      </c>
      <c r="C211" s="97" t="str">
        <f>VLOOKUP(A211,'[3]Product DB'!A:D,4,FALSE)</f>
        <v>GoBright  Online Remote API consultancy for integrations (4 hours)</v>
      </c>
      <c r="D211" s="97">
        <f>VLOOKUP(A211,'[3]Product DB'!A:H,8,FALSE)</f>
        <v>9999</v>
      </c>
      <c r="E211" s="97">
        <f>VLOOKUP(A211,'[3]Product DB'!A:M,12,FALSE)</f>
        <v>430</v>
      </c>
      <c r="F211" s="97">
        <f>VLOOKUP(A211,'[3]Product DB'!A:N,13,FALSE)</f>
        <v>467</v>
      </c>
    </row>
    <row r="212" spans="1:6">
      <c r="A212" s="97" t="s">
        <v>1083</v>
      </c>
      <c r="B212" s="97" t="str">
        <f>VLOOKUP(A212,'[3]Product DB'!A:C,3,FALSE)</f>
        <v xml:space="preserve">GoBright </v>
      </c>
      <c r="C212" s="97" t="str">
        <f>VLOOKUP(A212,'[3]Product DB'!A:D,4,FALSE)</f>
        <v>GoBright  Online Remote Technical Implementation/ Integration e.g. Office365/AzureAD/Google Workspace etc (4 hour support)</v>
      </c>
      <c r="D212" s="97">
        <f>VLOOKUP(A212,'[3]Product DB'!A:H,8,FALSE)</f>
        <v>9999</v>
      </c>
      <c r="E212" s="97">
        <f>VLOOKUP(A212,'[3]Product DB'!A:M,12,FALSE)</f>
        <v>430</v>
      </c>
      <c r="F212" s="97">
        <f>VLOOKUP(A212,'[3]Product DB'!A:N,13,FALSE)</f>
        <v>467</v>
      </c>
    </row>
    <row r="213" spans="1:6">
      <c r="A213" s="97" t="s">
        <v>930</v>
      </c>
      <c r="B213" s="97" t="str">
        <f>VLOOKUP(A213,'[3]Product DB'!A:C,3,FALSE)</f>
        <v xml:space="preserve">GoBright </v>
      </c>
      <c r="C213" s="97" t="str">
        <f>VLOOKUP(A213,'[3]Product DB'!A:D,4,FALSE)</f>
        <v>GoBright  Locker integration per lockerbank, 1 year</v>
      </c>
      <c r="D213" s="97">
        <f>VLOOKUP(A213,'[3]Product DB'!A:H,8,FALSE)</f>
        <v>9999</v>
      </c>
      <c r="E213" s="97">
        <f>VLOOKUP(A213,'[3]Product DB'!A:M,12,FALSE)</f>
        <v>285</v>
      </c>
      <c r="F213" s="97">
        <f>VLOOKUP(A213,'[3]Product DB'!A:N,13,FALSE)</f>
        <v>327</v>
      </c>
    </row>
    <row r="214" spans="1:6">
      <c r="A214" s="97" t="s">
        <v>922</v>
      </c>
      <c r="B214" s="97" t="str">
        <f>VLOOKUP(A214,'[3]Product DB'!A:C,3,FALSE)</f>
        <v xml:space="preserve">GoBright </v>
      </c>
      <c r="C214" s="97" t="str">
        <f>VLOOKUP(A214,'[3]Product DB'!A:D,4,FALSE)</f>
        <v>GoBright  Mapping licence per floor, 1 year</v>
      </c>
      <c r="D214" s="97">
        <f>VLOOKUP(A214,'[3]Product DB'!A:H,8,FALSE)</f>
        <v>9999</v>
      </c>
      <c r="E214" s="97">
        <f>VLOOKUP(A214,'[3]Product DB'!A:M,12,FALSE)</f>
        <v>285</v>
      </c>
      <c r="F214" s="97">
        <f>VLOOKUP(A214,'[3]Product DB'!A:N,13,FALSE)</f>
        <v>327</v>
      </c>
    </row>
    <row r="215" spans="1:6">
      <c r="A215" s="97" t="s">
        <v>2032</v>
      </c>
      <c r="B215" s="97" t="str">
        <f>VLOOKUP(A215,'[3]Product DB'!A:C,3,FALSE)</f>
        <v xml:space="preserve">GoBright </v>
      </c>
      <c r="C215" s="97" t="str">
        <f>VLOOKUP(A215,'[3]Product DB'!A:D,4,FALSE)</f>
        <v>GoBright  Draw map baseline per floor</v>
      </c>
      <c r="D215" s="97">
        <f>VLOOKUP(A215,'[3]Product DB'!A:H,8,FALSE)</f>
        <v>9999</v>
      </c>
      <c r="E215" s="97">
        <f>VLOOKUP(A215,'[3]Product DB'!A:M,12,FALSE)</f>
        <v>430</v>
      </c>
      <c r="F215" s="97">
        <f>VLOOKUP(A215,'[3]Product DB'!A:N,13,FALSE)</f>
        <v>467</v>
      </c>
    </row>
    <row r="216" spans="1:6">
      <c r="A216" s="97" t="s">
        <v>908</v>
      </c>
      <c r="B216" s="97" t="str">
        <f>VLOOKUP(A216,'[3]Product DB'!A:C,3,FALSE)</f>
        <v xml:space="preserve">GoBright </v>
      </c>
      <c r="C216" s="97" t="str">
        <f>VLOOKUP(A216,'[3]Product DB'!A:D,4,FALSE)</f>
        <v>GoBright Parking incl manager &amp; app per parking place per year, 1000-1999 pcs.</v>
      </c>
      <c r="D216" s="97">
        <f>VLOOKUP(A216,'[3]Product DB'!A:H,8,FALSE)</f>
        <v>9999</v>
      </c>
      <c r="E216" s="97">
        <f>VLOOKUP(A216,'[3]Product DB'!A:M,12,FALSE)</f>
        <v>23</v>
      </c>
      <c r="F216" s="97">
        <f>VLOOKUP(A216,'[3]Product DB'!A:N,13,FALSE)</f>
        <v>28</v>
      </c>
    </row>
    <row r="217" spans="1:6">
      <c r="A217" s="97" t="s">
        <v>904</v>
      </c>
      <c r="B217" s="97" t="str">
        <f>VLOOKUP(A217,'[3]Product DB'!A:C,3,FALSE)</f>
        <v xml:space="preserve">GoBright </v>
      </c>
      <c r="C217" s="97" t="str">
        <f>VLOOKUP(A217,'[3]Product DB'!A:D,4,FALSE)</f>
        <v xml:space="preserve">GoBright Parking incl manager &amp; app per parking place per year, 1-249 pcs. </v>
      </c>
      <c r="D217" s="97">
        <f>VLOOKUP(A217,'[3]Product DB'!A:H,8,FALSE)</f>
        <v>9999</v>
      </c>
      <c r="E217" s="97">
        <f>VLOOKUP(A217,'[3]Product DB'!A:M,12,FALSE)</f>
        <v>25</v>
      </c>
      <c r="F217" s="97">
        <f>VLOOKUP(A217,'[3]Product DB'!A:N,13,FALSE)</f>
        <v>28</v>
      </c>
    </row>
    <row r="218" spans="1:6">
      <c r="A218" s="97" t="s">
        <v>910</v>
      </c>
      <c r="B218" s="97" t="str">
        <f>VLOOKUP(A218,'[3]Product DB'!A:C,3,FALSE)</f>
        <v xml:space="preserve">GoBright </v>
      </c>
      <c r="C218" s="97" t="str">
        <f>VLOOKUP(A218,'[3]Product DB'!A:D,4,FALSE)</f>
        <v xml:space="preserve">GoBright Parking incl manager &amp; app per parking place per year, 2000+ pcs. </v>
      </c>
      <c r="D218" s="97">
        <f>VLOOKUP(A218,'[3]Product DB'!A:H,8,FALSE)</f>
        <v>9999</v>
      </c>
      <c r="E218" s="97">
        <f>VLOOKUP(A218,'[3]Product DB'!A:M,12,FALSE)</f>
        <v>22</v>
      </c>
      <c r="F218" s="97">
        <f>VLOOKUP(A218,'[3]Product DB'!A:N,13,FALSE)</f>
        <v>28</v>
      </c>
    </row>
    <row r="219" spans="1:6">
      <c r="A219" s="97" t="s">
        <v>906</v>
      </c>
      <c r="B219" s="97" t="str">
        <f>VLOOKUP(A219,'[3]Product DB'!A:C,3,FALSE)</f>
        <v xml:space="preserve">GoBright </v>
      </c>
      <c r="C219" s="97" t="str">
        <f>VLOOKUP(A219,'[3]Product DB'!A:D,4,FALSE)</f>
        <v>GoBright Parking incl manager &amp; app per parking place per year, 249-999 pcs.</v>
      </c>
      <c r="D219" s="97">
        <f>VLOOKUP(A219,'[3]Product DB'!A:H,8,FALSE)</f>
        <v>9999</v>
      </c>
      <c r="E219" s="97">
        <f>VLOOKUP(A219,'[3]Product DB'!A:M,12,FALSE)</f>
        <v>24</v>
      </c>
      <c r="F219" s="97">
        <f>VLOOKUP(A219,'[3]Product DB'!A:N,13,FALSE)</f>
        <v>28</v>
      </c>
    </row>
    <row r="220" spans="1:6">
      <c r="A220" s="97" t="s">
        <v>890</v>
      </c>
      <c r="B220" s="97" t="str">
        <f>VLOOKUP(A220,'[3]Product DB'!A:C,3,FALSE)</f>
        <v xml:space="preserve">GoBright </v>
      </c>
      <c r="C220" s="97" t="str">
        <f>VLOOKUP(A220,'[3]Product DB'!A:D,4,FALSE)</f>
        <v>GoBright  Room Manager &amp; App licence per room, 1 year, &gt;=10 rooms</v>
      </c>
      <c r="D220" s="97">
        <f>VLOOKUP(A220,'[3]Product DB'!A:H,8,FALSE)</f>
        <v>9999</v>
      </c>
      <c r="E220" s="97">
        <f>VLOOKUP(A220,'[3]Product DB'!A:M,12,FALSE)</f>
        <v>153.5</v>
      </c>
      <c r="F220" s="97">
        <f>VLOOKUP(A220,'[3]Product DB'!A:N,13,FALSE)</f>
        <v>177</v>
      </c>
    </row>
    <row r="221" spans="1:6">
      <c r="A221" s="97" t="s">
        <v>888</v>
      </c>
      <c r="B221" s="97" t="str">
        <f>VLOOKUP(A221,'[3]Product DB'!A:C,3,FALSE)</f>
        <v xml:space="preserve">GoBright </v>
      </c>
      <c r="C221" s="97" t="str">
        <f>VLOOKUP(A221,'[3]Product DB'!A:D,4,FALSE)</f>
        <v>GoBright  Room Manager &amp; App licence per room, 1 year, 1-9 rooms</v>
      </c>
      <c r="D221" s="97">
        <f>VLOOKUP(A221,'[3]Product DB'!A:H,8,FALSE)</f>
        <v>9999</v>
      </c>
      <c r="E221" s="97">
        <f>VLOOKUP(A221,'[3]Product DB'!A:M,12,FALSE)</f>
        <v>161.5</v>
      </c>
      <c r="F221" s="97">
        <f>VLOOKUP(A221,'[3]Product DB'!A:N,13,FALSE)</f>
        <v>177</v>
      </c>
    </row>
    <row r="222" spans="1:6">
      <c r="A222" s="97" t="s">
        <v>892</v>
      </c>
      <c r="B222" s="97" t="str">
        <f>VLOOKUP(A222,'[3]Product DB'!A:C,3,FALSE)</f>
        <v xml:space="preserve">GoBright </v>
      </c>
      <c r="C222" s="97" t="str">
        <f>VLOOKUP(A222,'[3]Product DB'!A:D,4,FALSE)</f>
        <v>GoBright  Room Manager &amp; App licence per room, 1 year, &gt;=25 rooms</v>
      </c>
      <c r="D222" s="97">
        <f>VLOOKUP(A222,'[3]Product DB'!A:H,8,FALSE)</f>
        <v>9999</v>
      </c>
      <c r="E222" s="97">
        <f>VLOOKUP(A222,'[3]Product DB'!A:M,12,FALSE)</f>
        <v>144.5</v>
      </c>
      <c r="F222" s="97">
        <f>VLOOKUP(A222,'[3]Product DB'!A:N,13,FALSE)</f>
        <v>177</v>
      </c>
    </row>
    <row r="223" spans="1:6">
      <c r="A223" s="97" t="s">
        <v>894</v>
      </c>
      <c r="B223" s="97" t="str">
        <f>VLOOKUP(A223,'[3]Product DB'!A:C,3,FALSE)</f>
        <v xml:space="preserve">GoBright </v>
      </c>
      <c r="C223" s="97" t="str">
        <f>VLOOKUP(A223,'[3]Product DB'!A:D,4,FALSE)</f>
        <v>GoBright  Room Manager &amp; App licence per room, 1 year, &gt;=50 rooms</v>
      </c>
      <c r="D223" s="97">
        <f>VLOOKUP(A223,'[3]Product DB'!A:H,8,FALSE)</f>
        <v>9999</v>
      </c>
      <c r="E223" s="97">
        <f>VLOOKUP(A223,'[3]Product DB'!A:M,12,FALSE)</f>
        <v>132.5</v>
      </c>
      <c r="F223" s="97">
        <f>VLOOKUP(A223,'[3]Product DB'!A:N,13,FALSE)</f>
        <v>177</v>
      </c>
    </row>
    <row r="224" spans="1:6">
      <c r="A224" s="97" t="s">
        <v>950</v>
      </c>
      <c r="B224" s="97" t="str">
        <f>VLOOKUP(A224,'[3]Product DB'!A:C,3,FALSE)</f>
        <v xml:space="preserve">GoBright </v>
      </c>
      <c r="C224" s="97" t="str">
        <f>VLOOKUP(A224,'[3]Product DB'!A:D,4,FALSE)</f>
        <v>GoBright  Digital Self-registration SMS bundle 1000 SMS credits</v>
      </c>
      <c r="D224" s="97">
        <f>VLOOKUP(A224,'[3]Product DB'!A:H,8,FALSE)</f>
        <v>9999</v>
      </c>
      <c r="E224" s="97">
        <f>VLOOKUP(A224,'[3]Product DB'!A:M,12,FALSE)</f>
        <v>125</v>
      </c>
      <c r="F224" s="97">
        <f>VLOOKUP(A224,'[3]Product DB'!A:N,13,FALSE)</f>
        <v>159</v>
      </c>
    </row>
    <row r="225" spans="1:6">
      <c r="A225" s="97" t="s">
        <v>914</v>
      </c>
      <c r="B225" s="97" t="str">
        <f>VLOOKUP(A225,'[3]Product DB'!A:C,3,FALSE)</f>
        <v xml:space="preserve">GoBright </v>
      </c>
      <c r="C225" s="97" t="str">
        <f>VLOOKUP(A225,'[3]Product DB'!A:D,4,FALSE)</f>
        <v>GoBright View licence per player, 1 year, 10-24 players</v>
      </c>
      <c r="D225" s="97">
        <f>VLOOKUP(A225,'[3]Product DB'!A:H,8,FALSE)</f>
        <v>9999</v>
      </c>
      <c r="E225" s="97">
        <f>VLOOKUP(A225,'[3]Product DB'!A:M,12,FALSE)</f>
        <v>152</v>
      </c>
      <c r="F225" s="97">
        <f>VLOOKUP(A225,'[3]Product DB'!A:N,13,FALSE)</f>
        <v>186</v>
      </c>
    </row>
    <row r="226" spans="1:6">
      <c r="A226" s="97" t="s">
        <v>912</v>
      </c>
      <c r="B226" s="97" t="str">
        <f>VLOOKUP(A226,'[3]Product DB'!A:C,3,FALSE)</f>
        <v xml:space="preserve">GoBright </v>
      </c>
      <c r="C226" s="97" t="str">
        <f>VLOOKUP(A226,'[3]Product DB'!A:D,4,FALSE)</f>
        <v>GoBright View licence per player, 1 year, 1-9 players</v>
      </c>
      <c r="D226" s="97">
        <f>VLOOKUP(A226,'[3]Product DB'!A:H,8,FALSE)</f>
        <v>9999</v>
      </c>
      <c r="E226" s="97">
        <f>VLOOKUP(A226,'[3]Product DB'!A:M,12,FALSE)</f>
        <v>162</v>
      </c>
      <c r="F226" s="97">
        <f>VLOOKUP(A226,'[3]Product DB'!A:N,13,FALSE)</f>
        <v>186</v>
      </c>
    </row>
    <row r="227" spans="1:6">
      <c r="A227" s="97" t="s">
        <v>916</v>
      </c>
      <c r="B227" s="97" t="str">
        <f>VLOOKUP(A227,'[3]Product DB'!A:C,3,FALSE)</f>
        <v xml:space="preserve">GoBright </v>
      </c>
      <c r="C227" s="97" t="str">
        <f>VLOOKUP(A227,'[3]Product DB'!A:D,4,FALSE)</f>
        <v>GoBright View licence per player, 1 year, 25-49 players</v>
      </c>
      <c r="D227" s="97">
        <f>VLOOKUP(A227,'[3]Product DB'!A:H,8,FALSE)</f>
        <v>9999</v>
      </c>
      <c r="E227" s="97">
        <f>VLOOKUP(A227,'[3]Product DB'!A:M,12,FALSE)</f>
        <v>141</v>
      </c>
      <c r="F227" s="97">
        <f>VLOOKUP(A227,'[3]Product DB'!A:N,13,FALSE)</f>
        <v>186</v>
      </c>
    </row>
    <row r="228" spans="1:6">
      <c r="A228" s="97" t="s">
        <v>918</v>
      </c>
      <c r="B228" s="97" t="str">
        <f>VLOOKUP(A228,'[3]Product DB'!A:C,3,FALSE)</f>
        <v xml:space="preserve">GoBright </v>
      </c>
      <c r="C228" s="97" t="str">
        <f>VLOOKUP(A228,'[3]Product DB'!A:D,4,FALSE)</f>
        <v>GoBright View licence per player, 1 year, 50+ players</v>
      </c>
      <c r="D228" s="97">
        <f>VLOOKUP(A228,'[3]Product DB'!A:H,8,FALSE)</f>
        <v>9999</v>
      </c>
      <c r="E228" s="97">
        <f>VLOOKUP(A228,'[3]Product DB'!A:M,12,FALSE)</f>
        <v>130</v>
      </c>
      <c r="F228" s="97">
        <f>VLOOKUP(A228,'[3]Product DB'!A:N,13,FALSE)</f>
        <v>186</v>
      </c>
    </row>
    <row r="229" spans="1:6">
      <c r="A229" s="97" t="s">
        <v>924</v>
      </c>
      <c r="B229" s="97" t="str">
        <f>VLOOKUP(A229,'[3]Product DB'!A:C,3,FALSE)</f>
        <v xml:space="preserve">GoBright </v>
      </c>
      <c r="C229" s="97" t="str">
        <f>VLOOKUP(A229,'[3]Product DB'!A:D,4,FALSE)</f>
        <v>GoBright  Digital Visitor registration licence per location, 1 year</v>
      </c>
      <c r="D229" s="97">
        <f>VLOOKUP(A229,'[3]Product DB'!A:H,8,FALSE)</f>
        <v>9999</v>
      </c>
      <c r="E229" s="97">
        <f>VLOOKUP(A229,'[3]Product DB'!A:M,12,FALSE)</f>
        <v>796</v>
      </c>
      <c r="F229" s="97">
        <f>VLOOKUP(A229,'[3]Product DB'!A:N,13,FALSE)</f>
        <v>934</v>
      </c>
    </row>
    <row r="230" spans="1:6">
      <c r="A230" s="97" t="s">
        <v>920</v>
      </c>
      <c r="B230" s="97" t="str">
        <f>VLOOKUP(A230,'[3]Product DB'!A:C,3,FALSE)</f>
        <v xml:space="preserve">GoBright </v>
      </c>
      <c r="C230" s="97" t="str">
        <f>VLOOKUP(A230,'[3]Product DB'!A:D,4,FALSE)</f>
        <v>GoBright  Wayfinder licence per screen, 1 year</v>
      </c>
      <c r="D230" s="97">
        <f>VLOOKUP(A230,'[3]Product DB'!A:H,8,FALSE)</f>
        <v>9999</v>
      </c>
      <c r="E230" s="97">
        <f>VLOOKUP(A230,'[3]Product DB'!A:M,12,FALSE)</f>
        <v>233</v>
      </c>
      <c r="F230" s="97">
        <f>VLOOKUP(A230,'[3]Product DB'!A:N,13,FALSE)</f>
        <v>280</v>
      </c>
    </row>
    <row r="231" spans="1:6">
      <c r="A231" s="97" t="s">
        <v>934</v>
      </c>
      <c r="B231" s="97" t="str">
        <f>VLOOKUP(A231,'[3]Product DB'!A:C,3,FALSE)</f>
        <v xml:space="preserve">GoBright </v>
      </c>
      <c r="C231" s="97" t="str">
        <f>VLOOKUP(A231,'[3]Product DB'!A:D,4,FALSE)</f>
        <v>GoBright  Week Planner license; per location, 1 Year</v>
      </c>
      <c r="D231" s="97">
        <f>VLOOKUP(A231,'[3]Product DB'!A:H,8,FALSE)</f>
        <v>9999</v>
      </c>
      <c r="E231" s="97">
        <f>VLOOKUP(A231,'[3]Product DB'!A:M,12,FALSE)</f>
        <v>399</v>
      </c>
      <c r="F231" s="97">
        <f>VLOOKUP(A231,'[3]Product DB'!A:N,13,FALSE)</f>
        <v>467</v>
      </c>
    </row>
    <row r="232" spans="1:6">
      <c r="A232" s="97" t="s">
        <v>1156</v>
      </c>
      <c r="B232" s="97" t="str">
        <f>VLOOKUP(A232,'[3]Product DB'!A:C,3,FALSE)</f>
        <v xml:space="preserve">GoBright </v>
      </c>
      <c r="C232" s="97" t="str">
        <f>VLOOKUP(A232,'[3]Product DB'!A:D,4,FALSE)</f>
        <v>GoBright  Desk Connect Power Cable (Linak powered)</v>
      </c>
      <c r="D232" s="97">
        <f>VLOOKUP(A232,'[3]Product DB'!A:H,8,FALSE)</f>
        <v>223</v>
      </c>
      <c r="E232" s="97">
        <f>VLOOKUP(A232,'[3]Product DB'!A:M,12,FALSE)</f>
        <v>9.6999999999999993</v>
      </c>
      <c r="F232" s="97">
        <f>VLOOKUP(A232,'[3]Product DB'!A:N,13,FALSE)</f>
        <v>11</v>
      </c>
    </row>
    <row r="233" spans="1:6">
      <c r="A233" s="97" t="s">
        <v>2033</v>
      </c>
      <c r="B233" s="97" t="str">
        <f>VLOOKUP(A233,'[3]Product DB'!A:C,3,FALSE)</f>
        <v xml:space="preserve">GoBright </v>
      </c>
      <c r="C233" s="97" t="str">
        <f>VLOOKUP(A233,'[3]Product DB'!A:D,4,FALSE)</f>
        <v>GoBright  Adhesive NFC Sticker for use with GoBright desk booking</v>
      </c>
      <c r="D233" s="97">
        <f>VLOOKUP(A233,'[3]Product DB'!A:H,8,FALSE)</f>
        <v>122</v>
      </c>
      <c r="E233" s="97">
        <f>VLOOKUP(A233,'[3]Product DB'!A:M,12,FALSE)</f>
        <v>0.8</v>
      </c>
      <c r="F233" s="97">
        <f>VLOOKUP(A233,'[3]Product DB'!A:N,13,FALSE)</f>
        <v>1</v>
      </c>
    </row>
    <row r="234" spans="1:6">
      <c r="A234" s="97" t="s">
        <v>1164</v>
      </c>
      <c r="B234" s="97" t="str">
        <f>VLOOKUP(A234,'[3]Product DB'!A:C,3,FALSE)</f>
        <v xml:space="preserve">GoBright </v>
      </c>
      <c r="C234" s="97" t="str">
        <f>VLOOKUP(A234,'[3]Product DB'!A:D,4,FALSE)</f>
        <v>GoBright Interact</v>
      </c>
      <c r="D234" s="97">
        <f>VLOOKUP(A234,'[3]Product DB'!A:H,8,FALSE)</f>
        <v>97</v>
      </c>
      <c r="E234" s="97">
        <f>VLOOKUP(A234,'[3]Product DB'!A:M,12,FALSE)</f>
        <v>128</v>
      </c>
      <c r="F234" s="97">
        <f>VLOOKUP(A234,'[3]Product DB'!A:N,13,FALSE)</f>
        <v>141</v>
      </c>
    </row>
    <row r="235" spans="1:6">
      <c r="A235" s="97" t="s">
        <v>1168</v>
      </c>
      <c r="B235" s="97" t="str">
        <f>VLOOKUP(A235,'[3]Product DB'!A:C,3,FALSE)</f>
        <v xml:space="preserve">GoBright </v>
      </c>
      <c r="C235" s="97" t="str">
        <f>VLOOKUP(A235,'[3]Product DB'!A:D,4,FALSE)</f>
        <v>GoBright  Desk Slide-in Mount Kit for Interact Device</v>
      </c>
      <c r="D235" s="97">
        <f>VLOOKUP(A235,'[3]Product DB'!A:H,8,FALSE)</f>
        <v>65</v>
      </c>
      <c r="E235" s="97">
        <f>VLOOKUP(A235,'[3]Product DB'!A:M,12,FALSE)</f>
        <v>7.5</v>
      </c>
      <c r="F235" s="97">
        <f>VLOOKUP(A235,'[3]Product DB'!A:N,13,FALSE)</f>
        <v>8</v>
      </c>
    </row>
    <row r="236" spans="1:6">
      <c r="A236" s="97" t="s">
        <v>2034</v>
      </c>
      <c r="B236" s="97" t="str">
        <f>VLOOKUP(A236,'[3]Product DB'!A:C,3,FALSE)</f>
        <v xml:space="preserve">GoBright </v>
      </c>
      <c r="C236" s="97" t="str">
        <f>VLOOKUP(A236,'[3]Product DB'!A:D,4,FALSE)</f>
        <v>GoBright  Deeplink adhesive NFC Sticker for use with GoBright desk booking</v>
      </c>
      <c r="D236" s="97">
        <f>VLOOKUP(A236,'[3]Product DB'!A:H,8,FALSE)</f>
        <v>118</v>
      </c>
      <c r="E236" s="97">
        <f>VLOOKUP(A236,'[3]Product DB'!A:M,12,FALSE)</f>
        <v>2.2000000000000002</v>
      </c>
      <c r="F236" s="97">
        <f>VLOOKUP(A236,'[3]Product DB'!A:N,13,FALSE)</f>
        <v>3</v>
      </c>
    </row>
    <row r="237" spans="1:6">
      <c r="A237" s="97" t="s">
        <v>1154</v>
      </c>
      <c r="B237" s="97" t="str">
        <f>VLOOKUP(A237,'[3]Product DB'!A:C,3,FALSE)</f>
        <v xml:space="preserve">GoBright </v>
      </c>
      <c r="C237" s="97" t="str">
        <f>VLOOKUP(A237,'[3]Product DB'!A:D,4,FALSE)</f>
        <v>GoBright  Desk Connect Power Cable (USB)</v>
      </c>
      <c r="D237" s="97">
        <f>VLOOKUP(A237,'[3]Product DB'!A:H,8,FALSE)</f>
        <v>88</v>
      </c>
      <c r="E237" s="97">
        <f>VLOOKUP(A237,'[3]Product DB'!A:M,12,FALSE)</f>
        <v>9.6999999999999993</v>
      </c>
      <c r="F237" s="97">
        <f>VLOOKUP(A237,'[3]Product DB'!A:N,13,FALSE)</f>
        <v>11</v>
      </c>
    </row>
    <row r="238" spans="1:6">
      <c r="A238" s="97" t="s">
        <v>1186</v>
      </c>
      <c r="B238" s="97" t="str">
        <f>VLOOKUP(A238,'[3]Product DB'!A:C,3,FALSE)</f>
        <v xml:space="preserve">GoBright </v>
      </c>
      <c r="C238" s="97" t="str">
        <f>VLOOKUP(A238,'[3]Product DB'!A:D,4,FALSE)</f>
        <v>GoBright  Desk Glow Device USB-C for Interact Device</v>
      </c>
      <c r="D238" s="97">
        <f>VLOOKUP(A238,'[3]Product DB'!A:H,8,FALSE)</f>
        <v>82</v>
      </c>
      <c r="E238" s="97">
        <f>VLOOKUP(A238,'[3]Product DB'!A:M,12,FALSE)</f>
        <v>55</v>
      </c>
      <c r="F238" s="97">
        <f>VLOOKUP(A238,'[3]Product DB'!A:N,13,FALSE)</f>
        <v>56</v>
      </c>
    </row>
    <row r="239" spans="1:6">
      <c r="A239" s="97" t="s">
        <v>1150</v>
      </c>
      <c r="B239" s="97" t="str">
        <f>VLOOKUP(A239,'[3]Product DB'!A:C,3,FALSE)</f>
        <v xml:space="preserve">GoBright </v>
      </c>
      <c r="C239" s="97" t="str">
        <f>VLOOKUP(A239,'[3]Product DB'!A:D,4,FALSE)</f>
        <v>GoBright  Desk Sensors</v>
      </c>
      <c r="D239" s="97">
        <f>VLOOKUP(A239,'[3]Product DB'!A:H,8,FALSE)</f>
        <v>59</v>
      </c>
      <c r="E239" s="97">
        <f>VLOOKUP(A239,'[3]Product DB'!A:M,12,FALSE)</f>
        <v>62</v>
      </c>
      <c r="F239" s="97">
        <f>VLOOKUP(A239,'[3]Product DB'!A:N,13,FALSE)</f>
        <v>65</v>
      </c>
    </row>
    <row r="240" spans="1:6">
      <c r="A240" s="97" t="s">
        <v>1176</v>
      </c>
      <c r="B240" s="97" t="str">
        <f>VLOOKUP(A240,'[3]Product DB'!A:C,3,FALSE)</f>
        <v xml:space="preserve">GoBright </v>
      </c>
      <c r="C240" s="97" t="str">
        <f>VLOOKUP(A240,'[3]Product DB'!A:D,4,FALSE)</f>
        <v xml:space="preserve">GoBright  LINAK Desk Control Cable for Interact Expansion Box </v>
      </c>
      <c r="D240" s="97">
        <f>VLOOKUP(A240,'[3]Product DB'!A:H,8,FALSE)</f>
        <v>8</v>
      </c>
      <c r="E240" s="97">
        <f>VLOOKUP(A240,'[3]Product DB'!A:M,12,FALSE)</f>
        <v>13</v>
      </c>
      <c r="F240" s="97">
        <f>VLOOKUP(A240,'[3]Product DB'!A:N,13,FALSE)</f>
        <v>14</v>
      </c>
    </row>
    <row r="241" spans="1:6">
      <c r="A241" s="97" t="s">
        <v>1174</v>
      </c>
      <c r="B241" s="97" t="str">
        <f>VLOOKUP(A241,'[3]Product DB'!A:C,3,FALSE)</f>
        <v xml:space="preserve">GoBright </v>
      </c>
      <c r="C241" s="97" t="str">
        <f>VLOOKUP(A241,'[3]Product DB'!A:D,4,FALSE)</f>
        <v>GoBright  PoE and Desk Control Expansion Box for Interact Device</v>
      </c>
      <c r="D241" s="97">
        <f>VLOOKUP(A241,'[3]Product DB'!A:H,8,FALSE)</f>
        <v>26</v>
      </c>
      <c r="E241" s="97">
        <f>VLOOKUP(A241,'[3]Product DB'!A:M,12,FALSE)</f>
        <v>66</v>
      </c>
      <c r="F241" s="97">
        <f>VLOOKUP(A241,'[3]Product DB'!A:N,13,FALSE)</f>
        <v>75</v>
      </c>
    </row>
    <row r="242" spans="1:6">
      <c r="A242" s="97" t="s">
        <v>1158</v>
      </c>
      <c r="B242" s="97" t="str">
        <f>VLOOKUP(A242,'[3]Product DB'!A:C,3,FALSE)</f>
        <v xml:space="preserve">GoBright </v>
      </c>
      <c r="C242" s="97" t="str">
        <f>VLOOKUP(A242,'[3]Product DB'!A:D,4,FALSE)</f>
        <v>GoBright Desk Connect Caddy Enclosure</v>
      </c>
      <c r="D242" s="97">
        <f>VLOOKUP(A242,'[3]Product DB'!A:H,8,FALSE)</f>
        <v>49</v>
      </c>
      <c r="E242" s="97">
        <f>VLOOKUP(A242,'[3]Product DB'!A:M,12,FALSE)</f>
        <v>14</v>
      </c>
      <c r="F242" s="97">
        <f>VLOOKUP(A242,'[3]Product DB'!A:N,13,FALSE)</f>
        <v>15</v>
      </c>
    </row>
    <row r="243" spans="1:6">
      <c r="A243" s="97" t="s">
        <v>1160</v>
      </c>
      <c r="B243" s="97" t="str">
        <f>VLOOKUP(A243,'[3]Product DB'!A:C,3,FALSE)</f>
        <v xml:space="preserve">GoBright </v>
      </c>
      <c r="C243" s="97" t="str">
        <f>VLOOKUP(A243,'[3]Product DB'!A:D,4,FALSE)</f>
        <v>GoBright  Desk Glow</v>
      </c>
      <c r="D243" s="97">
        <f>VLOOKUP(A243,'[3]Product DB'!A:H,8,FALSE)</f>
        <v>45</v>
      </c>
      <c r="E243" s="97">
        <f>VLOOKUP(A243,'[3]Product DB'!A:M,12,FALSE)</f>
        <v>43</v>
      </c>
      <c r="F243" s="97">
        <f>VLOOKUP(A243,'[3]Product DB'!A:N,13,FALSE)</f>
        <v>46</v>
      </c>
    </row>
    <row r="244" spans="1:6">
      <c r="A244" s="97" t="s">
        <v>1152</v>
      </c>
      <c r="B244" s="97" t="str">
        <f>VLOOKUP(A244,'[3]Product DB'!A:C,3,FALSE)</f>
        <v xml:space="preserve">GoBright </v>
      </c>
      <c r="C244" s="97" t="str">
        <f>VLOOKUP(A244,'[3]Product DB'!A:D,4,FALSE)</f>
        <v>GoBright  Desk Connect</v>
      </c>
      <c r="D244" s="97">
        <f>VLOOKUP(A244,'[3]Product DB'!A:H,8,FALSE)</f>
        <v>40</v>
      </c>
      <c r="E244" s="97">
        <f>VLOOKUP(A244,'[3]Product DB'!A:M,12,FALSE)</f>
        <v>62</v>
      </c>
      <c r="F244" s="97">
        <f>VLOOKUP(A244,'[3]Product DB'!A:N,13,FALSE)</f>
        <v>73</v>
      </c>
    </row>
    <row r="245" spans="1:6">
      <c r="A245" s="97" t="s">
        <v>1170</v>
      </c>
      <c r="B245" s="97" t="str">
        <f>VLOOKUP(A245,'[3]Product DB'!A:C,3,FALSE)</f>
        <v xml:space="preserve">GoBright </v>
      </c>
      <c r="C245" s="97" t="str">
        <f>VLOOKUP(A245,'[3]Product DB'!A:D,4,FALSE)</f>
        <v>GoBright  Glass Mount Kit for Interact Device</v>
      </c>
      <c r="D245" s="97">
        <f>VLOOKUP(A245,'[3]Product DB'!A:H,8,FALSE)</f>
        <v>36</v>
      </c>
      <c r="E245" s="97">
        <f>VLOOKUP(A245,'[3]Product DB'!A:M,12,FALSE)</f>
        <v>7.5</v>
      </c>
      <c r="F245" s="97">
        <f>VLOOKUP(A245,'[3]Product DB'!A:N,13,FALSE)</f>
        <v>8</v>
      </c>
    </row>
    <row r="246" spans="1:6">
      <c r="A246" s="97" t="s">
        <v>1172</v>
      </c>
      <c r="B246" s="97" t="str">
        <f>VLOOKUP(A246,'[3]Product DB'!A:C,3,FALSE)</f>
        <v xml:space="preserve">GoBright </v>
      </c>
      <c r="C246" s="97" t="str">
        <f>VLOOKUP(A246,'[3]Product DB'!A:D,4,FALSE)</f>
        <v>GoBright  USB-C Power Cable for Interact</v>
      </c>
      <c r="D246" s="97">
        <f>VLOOKUP(A246,'[3]Product DB'!A:H,8,FALSE)</f>
        <v>32</v>
      </c>
      <c r="E246" s="97">
        <f>VLOOKUP(A246,'[3]Product DB'!A:M,12,FALSE)</f>
        <v>7.5</v>
      </c>
      <c r="F246" s="97">
        <f>VLOOKUP(A246,'[3]Product DB'!A:N,13,FALSE)</f>
        <v>8</v>
      </c>
    </row>
    <row r="247" spans="1:6">
      <c r="A247" s="97" t="s">
        <v>1142</v>
      </c>
      <c r="B247" s="97" t="str">
        <f>VLOOKUP(A247,'[3]Product DB'!A:C,3,FALSE)</f>
        <v xml:space="preserve">GoBright </v>
      </c>
      <c r="C247" s="97" t="str">
        <f>VLOOKUP(A247,'[3]Product DB'!A:D,4,FALSE)</f>
        <v>GoBright  Wireless Room Sensor</v>
      </c>
      <c r="D247" s="97">
        <f>VLOOKUP(A247,'[3]Product DB'!A:H,8,FALSE)</f>
        <v>28</v>
      </c>
      <c r="E247" s="97">
        <f>VLOOKUP(A247,'[3]Product DB'!A:M,12,FALSE)</f>
        <v>70</v>
      </c>
      <c r="F247" s="97">
        <f>VLOOKUP(A247,'[3]Product DB'!A:N,13,FALSE)</f>
        <v>76</v>
      </c>
    </row>
    <row r="248" spans="1:6">
      <c r="A248" s="97" t="s">
        <v>1178</v>
      </c>
      <c r="B248" s="97" t="str">
        <f>VLOOKUP(A248,'[3]Product DB'!A:C,3,FALSE)</f>
        <v>GoBright</v>
      </c>
      <c r="C248" s="97" t="str">
        <f>VLOOKUP(A248,'[3]Product DB'!A:D,4,FALSE)</f>
        <v>LOGICDATA CB Desk DIN Control Cable for Interact Expansion Box*</v>
      </c>
      <c r="D248" s="97">
        <f>VLOOKUP(A248,'[3]Product DB'!A:H,8,FALSE)</f>
        <v>24</v>
      </c>
      <c r="E248" s="97">
        <f>VLOOKUP(A248,'[3]Product DB'!A:M,12,FALSE)</f>
        <v>13</v>
      </c>
      <c r="F248" s="97">
        <f>VLOOKUP(A248,'[3]Product DB'!A:N,13,FALSE)</f>
        <v>14</v>
      </c>
    </row>
    <row r="249" spans="1:6">
      <c r="A249" s="97" t="s">
        <v>1162</v>
      </c>
      <c r="B249" s="97" t="str">
        <f>VLOOKUP(A249,'[3]Product DB'!A:C,3,FALSE)</f>
        <v xml:space="preserve">GoBright </v>
      </c>
      <c r="C249" s="97" t="str">
        <f>VLOOKUP(A249,'[3]Product DB'!A:D,4,FALSE)</f>
        <v>GoBright  Desk Gateway (PoE and Mains powered)</v>
      </c>
      <c r="D249" s="97">
        <f>VLOOKUP(A249,'[3]Product DB'!A:H,8,FALSE)</f>
        <v>20</v>
      </c>
      <c r="E249" s="97">
        <f>VLOOKUP(A249,'[3]Product DB'!A:M,12,FALSE)</f>
        <v>317</v>
      </c>
      <c r="F249" s="97">
        <f>VLOOKUP(A249,'[3]Product DB'!A:N,13,FALSE)</f>
        <v>355</v>
      </c>
    </row>
    <row r="250" spans="1:6">
      <c r="A250" s="97" t="s">
        <v>1146</v>
      </c>
      <c r="B250" s="97" t="str">
        <f>VLOOKUP(A250,'[3]Product DB'!A:C,3,FALSE)</f>
        <v xml:space="preserve">GoBright </v>
      </c>
      <c r="C250" s="97" t="str">
        <f>VLOOKUP(A250,'[3]Product DB'!A:D,4,FALSE)</f>
        <v>GoBright  Room Receiver RF Antenna</v>
      </c>
      <c r="D250" s="97">
        <f>VLOOKUP(A250,'[3]Product DB'!A:H,8,FALSE)</f>
        <v>15</v>
      </c>
      <c r="E250" s="97">
        <f>VLOOKUP(A250,'[3]Product DB'!A:M,12,FALSE)</f>
        <v>299</v>
      </c>
      <c r="F250" s="97">
        <f>VLOOKUP(A250,'[3]Product DB'!A:N,13,FALSE)</f>
        <v>306</v>
      </c>
    </row>
    <row r="251" spans="1:6">
      <c r="A251" s="97" t="s">
        <v>1144</v>
      </c>
      <c r="B251" s="97" t="str">
        <f>VLOOKUP(A251,'[3]Product DB'!A:C,3,FALSE)</f>
        <v xml:space="preserve">GoBright </v>
      </c>
      <c r="C251" s="97" t="str">
        <f>VLOOKUP(A251,'[3]Product DB'!A:D,4,FALSE)</f>
        <v>GoBright  Wireless Desk Sensor</v>
      </c>
      <c r="D251" s="97">
        <f>VLOOKUP(A251,'[3]Product DB'!A:H,8,FALSE)</f>
        <v>12</v>
      </c>
      <c r="E251" s="97">
        <f>VLOOKUP(A251,'[3]Product DB'!A:M,12,FALSE)</f>
        <v>60</v>
      </c>
      <c r="F251" s="97">
        <f>VLOOKUP(A251,'[3]Product DB'!A:N,13,FALSE)</f>
        <v>66</v>
      </c>
    </row>
    <row r="252" spans="1:6">
      <c r="A252" s="97" t="s">
        <v>1148</v>
      </c>
      <c r="B252" s="97" t="str">
        <f>VLOOKUP(A252,'[3]Product DB'!A:C,3,FALSE)</f>
        <v xml:space="preserve">GoBright </v>
      </c>
      <c r="C252" s="97" t="str">
        <f>VLOOKUP(A252,'[3]Product DB'!A:D,4,FALSE)</f>
        <v>GoBright  Room Receiver USB cable for Antenna</v>
      </c>
      <c r="D252" s="97">
        <f>VLOOKUP(A252,'[3]Product DB'!A:H,8,FALSE)</f>
        <v>3</v>
      </c>
      <c r="E252" s="97">
        <f>VLOOKUP(A252,'[3]Product DB'!A:M,12,FALSE)</f>
        <v>5.5</v>
      </c>
      <c r="F252" s="97">
        <f>VLOOKUP(A252,'[3]Product DB'!A:N,13,FALSE)</f>
        <v>6</v>
      </c>
    </row>
    <row r="253" spans="1:6">
      <c r="A253" s="97" t="s">
        <v>1182</v>
      </c>
      <c r="B253" s="97" t="str">
        <f>VLOOKUP(A253,'[3]Product DB'!A:C,3,FALSE)</f>
        <v>GoBright</v>
      </c>
      <c r="C253" s="97" t="str">
        <f>VLOOKUP(A253,'[3]Product DB'!A:D,4,FALSE)</f>
        <v xml:space="preserve">Jiecang Desk Control Cable for Interact Expansion Box* </v>
      </c>
      <c r="D253" s="97">
        <f>VLOOKUP(A253,'[3]Product DB'!A:H,8,FALSE)</f>
        <v>0</v>
      </c>
      <c r="E253" s="97">
        <f>VLOOKUP(A253,'[3]Product DB'!A:M,12,FALSE)</f>
        <v>13</v>
      </c>
      <c r="F253" s="97">
        <f>VLOOKUP(A253,'[3]Product DB'!A:N,13,FALSE)</f>
        <v>14</v>
      </c>
    </row>
    <row r="254" spans="1:6">
      <c r="A254" s="97" t="s">
        <v>1180</v>
      </c>
      <c r="B254" s="97" t="str">
        <f>VLOOKUP(A254,'[3]Product DB'!A:C,3,FALSE)</f>
        <v>GoBright</v>
      </c>
      <c r="C254" s="97" t="str">
        <f>VLOOKUP(A254,'[3]Product DB'!A:D,4,FALSE)</f>
        <v>LOGICDATA DM Desk Control Cable for Interact Expansion Box*</v>
      </c>
      <c r="D254" s="97">
        <f>VLOOKUP(A254,'[3]Product DB'!A:H,8,FALSE)</f>
        <v>0</v>
      </c>
      <c r="E254" s="97">
        <f>VLOOKUP(A254,'[3]Product DB'!A:M,12,FALSE)</f>
        <v>13</v>
      </c>
      <c r="F254" s="97">
        <f>VLOOKUP(A254,'[3]Product DB'!A:N,13,FALSE)</f>
        <v>14</v>
      </c>
    </row>
    <row r="255" spans="1:6">
      <c r="A255" s="97" t="s">
        <v>2035</v>
      </c>
      <c r="B255" s="97" t="str">
        <f>VLOOKUP(A255,'[3]Product DB'!A:C,3,FALSE)</f>
        <v xml:space="preserve">GoBright </v>
      </c>
      <c r="C255" s="97" t="str">
        <f>VLOOKUP(A255,'[3]Product DB'!A:D,4,FALSE)</f>
        <v>GoBright  Adhesive NFC Sticker for use with GoBright desk booking</v>
      </c>
      <c r="D255" s="97">
        <f>VLOOKUP(A255,'[3]Product DB'!A:H,8,FALSE)</f>
        <v>0</v>
      </c>
      <c r="E255" s="97">
        <f>VLOOKUP(A255,'[3]Product DB'!A:M,12,FALSE)</f>
        <v>0.8</v>
      </c>
      <c r="F255" s="97">
        <f>VLOOKUP(A255,'[3]Product DB'!A:N,13,FALSE)</f>
        <v>1</v>
      </c>
    </row>
    <row r="256" spans="1:6">
      <c r="A256" s="97" t="s">
        <v>1166</v>
      </c>
      <c r="B256" s="97" t="str">
        <f>VLOOKUP(A256,'[3]Product DB'!A:C,3,FALSE)</f>
        <v xml:space="preserve">GoBright </v>
      </c>
      <c r="C256" s="97" t="str">
        <f>VLOOKUP(A256,'[3]Product DB'!A:D,4,FALSE)</f>
        <v>GoBright  Power Adapter for Interact Device (EU/UK/US Plug)</v>
      </c>
      <c r="D256" s="97">
        <f>VLOOKUP(A256,'[3]Product DB'!A:H,8,FALSE)</f>
        <v>0</v>
      </c>
      <c r="E256" s="97">
        <f>VLOOKUP(A256,'[3]Product DB'!A:M,12,FALSE)</f>
        <v>12</v>
      </c>
      <c r="F256" s="97">
        <f>VLOOKUP(A256,'[3]Product DB'!A:N,13,FALSE)</f>
        <v>14</v>
      </c>
    </row>
    <row r="257" spans="1:6">
      <c r="A257" s="97" t="s">
        <v>1188</v>
      </c>
      <c r="B257" s="97" t="str">
        <f>VLOOKUP(A257,'[3]Product DB'!A:C,3,FALSE)</f>
        <v xml:space="preserve">GoBright </v>
      </c>
      <c r="C257" s="97" t="str">
        <f>VLOOKUP(A257,'[3]Product DB'!A:D,4,FALSE)</f>
        <v>Power Control Plug for Interact (UK plug)</v>
      </c>
      <c r="D257" s="97">
        <f>VLOOKUP(A257,'[3]Product DB'!A:H,8,FALSE)</f>
        <v>0</v>
      </c>
      <c r="E257" s="97">
        <f>VLOOKUP(A257,'[3]Product DB'!A:M,12,FALSE)</f>
        <v>21</v>
      </c>
      <c r="F257" s="97">
        <f>VLOOKUP(A257,'[3]Product DB'!A:N,13,FALSE)</f>
        <v>24</v>
      </c>
    </row>
    <row r="258" spans="1:6">
      <c r="A258" s="97" t="s">
        <v>936</v>
      </c>
      <c r="B258" s="97" t="str">
        <f>VLOOKUP(A258,'[3]Product DB'!A:C,3,FALSE)</f>
        <v xml:space="preserve">GoBright </v>
      </c>
      <c r="C258" s="97" t="str">
        <f>VLOOKUP(A258,'[3]Product DB'!A:D,4,FALSE)</f>
        <v xml:space="preserve">GoBright Advanced Analytics licence </v>
      </c>
      <c r="D258" s="97">
        <f>VLOOKUP(A258,'[3]Product DB'!A:H,8,FALSE)</f>
        <v>9999</v>
      </c>
      <c r="E258" s="97">
        <f>VLOOKUP(A258,'[3]Product DB'!A:M,12,FALSE)</f>
        <v>450</v>
      </c>
      <c r="F258" s="97">
        <f>VLOOKUP(A258,'[3]Product DB'!A:N,13,FALSE)</f>
        <v>599</v>
      </c>
    </row>
    <row r="259" spans="1:6">
      <c r="A259" s="97" t="s">
        <v>1071</v>
      </c>
      <c r="B259" s="97" t="str">
        <f>VLOOKUP(A259,'[3]Product DB'!A:C,3,FALSE)</f>
        <v xml:space="preserve">GoBright </v>
      </c>
      <c r="C259" s="97" t="str">
        <f>VLOOKUP(A259,'[3]Product DB'!A:D,4,FALSE)</f>
        <v>GoBright CSV/HotelConcepts IDPMS one-way integration set-up</v>
      </c>
      <c r="D259" s="97">
        <f>VLOOKUP(A259,'[3]Product DB'!A:H,8,FALSE)</f>
        <v>9999</v>
      </c>
      <c r="E259" s="97">
        <f>VLOOKUP(A259,'[3]Product DB'!A:M,12,FALSE)</f>
        <v>1600</v>
      </c>
      <c r="F259" s="97">
        <f>VLOOKUP(A259,'[3]Product DB'!A:N,13,FALSE)</f>
        <v>2400</v>
      </c>
    </row>
    <row r="260" spans="1:6">
      <c r="A260" s="97" t="s">
        <v>1073</v>
      </c>
      <c r="B260" s="97" t="str">
        <f>VLOOKUP(A260,'[3]Product DB'!A:C,3,FALSE)</f>
        <v xml:space="preserve">GoBright </v>
      </c>
      <c r="C260" s="97" t="str">
        <f>VLOOKUP(A260,'[3]Product DB'!A:D,4,FALSE)</f>
        <v>GoBright View External API/Query integration (integration + first widget)</v>
      </c>
      <c r="D260" s="97">
        <f>VLOOKUP(A260,'[3]Product DB'!A:H,8,FALSE)</f>
        <v>9999</v>
      </c>
      <c r="E260" s="97">
        <f>VLOOKUP(A260,'[3]Product DB'!A:M,12,FALSE)</f>
        <v>1550</v>
      </c>
      <c r="F260" s="97">
        <f>VLOOKUP(A260,'[3]Product DB'!A:N,13,FALSE)</f>
        <v>2100</v>
      </c>
    </row>
    <row r="261" spans="1:6">
      <c r="A261" s="97" t="s">
        <v>1075</v>
      </c>
      <c r="B261" s="97" t="str">
        <f>VLOOKUP(A261,'[3]Product DB'!A:C,3,FALSE)</f>
        <v xml:space="preserve">GoBright </v>
      </c>
      <c r="C261" s="97" t="str">
        <f>VLOOKUP(A261,'[3]Product DB'!A:D,4,FALSE)</f>
        <v>GoBright View External API/Query integration extra widget (per piece)</v>
      </c>
      <c r="D261" s="97">
        <f>VLOOKUP(A261,'[3]Product DB'!A:H,8,FALSE)</f>
        <v>9999</v>
      </c>
      <c r="E261" s="97">
        <f>VLOOKUP(A261,'[3]Product DB'!A:M,12,FALSE)</f>
        <v>350</v>
      </c>
      <c r="F261" s="97">
        <f>VLOOKUP(A261,'[3]Product DB'!A:N,13,FALSE)</f>
        <v>420</v>
      </c>
    </row>
    <row r="262" spans="1:6">
      <c r="A262" s="97" t="s">
        <v>1077</v>
      </c>
      <c r="B262" s="97" t="str">
        <f>VLOOKUP(A262,'[3]Product DB'!A:C,3,FALSE)</f>
        <v xml:space="preserve">GoBright </v>
      </c>
      <c r="C262" s="97" t="str">
        <f>VLOOKUP(A262,'[3]Product DB'!A:D,4,FALSE)</f>
        <v>GoBright View integration GpUntis (scheduling software)</v>
      </c>
      <c r="D262" s="97">
        <f>VLOOKUP(A262,'[3]Product DB'!A:H,8,FALSE)</f>
        <v>9999</v>
      </c>
      <c r="E262" s="97">
        <f>VLOOKUP(A262,'[3]Product DB'!A:M,12,FALSE)</f>
        <v>949</v>
      </c>
      <c r="F262" s="97">
        <f>VLOOKUP(A262,'[3]Product DB'!A:N,13,FALSE)</f>
        <v>1500</v>
      </c>
    </row>
    <row r="263" spans="1:6">
      <c r="A263" s="97" t="s">
        <v>1079</v>
      </c>
      <c r="B263" s="97" t="str">
        <f>VLOOKUP(A263,'[3]Product DB'!A:C,3,FALSE)</f>
        <v xml:space="preserve">GoBright </v>
      </c>
      <c r="C263" s="97" t="str">
        <f>VLOOKUP(A263,'[3]Product DB'!A:D,4,FALSE)</f>
        <v>GoBright View integration Zermelo (scheduling software)</v>
      </c>
      <c r="D263" s="97">
        <f>VLOOKUP(A263,'[3]Product DB'!A:H,8,FALSE)</f>
        <v>9999</v>
      </c>
      <c r="E263" s="97">
        <f>VLOOKUP(A263,'[3]Product DB'!A:M,12,FALSE)</f>
        <v>949</v>
      </c>
      <c r="F263" s="97">
        <f>VLOOKUP(A263,'[3]Product DB'!A:N,13,FALSE)</f>
        <v>1500</v>
      </c>
    </row>
    <row r="264" spans="1:6">
      <c r="A264" s="97" t="s">
        <v>1081</v>
      </c>
      <c r="B264" s="97" t="str">
        <f>VLOOKUP(A264,'[3]Product DB'!A:C,3,FALSE)</f>
        <v xml:space="preserve">GoBright </v>
      </c>
      <c r="C264" s="97" t="str">
        <f>VLOOKUP(A264,'[3]Product DB'!A:D,4,FALSE)</f>
        <v>GoBright View Template design or adjustment (per template)</v>
      </c>
      <c r="D264" s="97">
        <f>VLOOKUP(A264,'[3]Product DB'!A:H,8,FALSE)</f>
        <v>9999</v>
      </c>
      <c r="E264" s="97">
        <f>VLOOKUP(A264,'[3]Product DB'!A:M,12,FALSE)</f>
        <v>149</v>
      </c>
      <c r="F264" s="97">
        <f>VLOOKUP(A264,'[3]Product DB'!A:N,13,FALSE)</f>
        <v>210</v>
      </c>
    </row>
    <row r="265" spans="1:6">
      <c r="A265" s="97" t="s">
        <v>1191</v>
      </c>
      <c r="B265" s="97" t="str">
        <f>VLOOKUP(A265,'[3]Product DB'!A:C,3,FALSE)</f>
        <v xml:space="preserve">GoBright </v>
      </c>
      <c r="C265" s="97" t="str">
        <f>VLOOKUP(A265,'[3]Product DB'!A:D,4,FALSE)</f>
        <v>GoBright QR&amp;NFC premium sticker with Deeplink support. Metal plated black, 50mm</v>
      </c>
      <c r="D265" s="97">
        <f>VLOOKUP(A265,'[3]Product DB'!A:H,8,FALSE)</f>
        <v>164</v>
      </c>
      <c r="E265" s="97">
        <f>VLOOKUP(A265,'[3]Product DB'!A:M,12,FALSE)</f>
        <v>4.5</v>
      </c>
      <c r="F265" s="97">
        <f>VLOOKUP(A265,'[3]Product DB'!A:N,13,FALSE)</f>
        <v>6</v>
      </c>
    </row>
    <row r="266" spans="1:6">
      <c r="A266" s="97" t="s">
        <v>1178</v>
      </c>
      <c r="B266" s="97" t="str">
        <f>VLOOKUP(A266,'[3]Product DB'!A:C,3,FALSE)</f>
        <v>GoBright</v>
      </c>
      <c r="C266" s="97" t="str">
        <f>VLOOKUP(A266,'[3]Product DB'!A:D,4,FALSE)</f>
        <v>LOGICDATA CB Desk DIN Control Cable for Interact Expansion Box*</v>
      </c>
      <c r="D266" s="97">
        <f>VLOOKUP(A266,'[3]Product DB'!A:H,8,FALSE)</f>
        <v>24</v>
      </c>
      <c r="E266" s="97">
        <f>VLOOKUP(A266,'[3]Product DB'!A:M,12,FALSE)</f>
        <v>13</v>
      </c>
      <c r="F266" s="97">
        <f>VLOOKUP(A266,'[3]Product DB'!A:N,13,FALSE)</f>
        <v>14</v>
      </c>
    </row>
    <row r="267" spans="1:6">
      <c r="A267" s="97" t="s">
        <v>1182</v>
      </c>
      <c r="B267" s="97" t="str">
        <f>VLOOKUP(A267,'[3]Product DB'!A:C,3,FALSE)</f>
        <v>GoBright</v>
      </c>
      <c r="C267" s="97" t="str">
        <f>VLOOKUP(A267,'[3]Product DB'!A:D,4,FALSE)</f>
        <v xml:space="preserve">Jiecang Desk Control Cable for Interact Expansion Box* </v>
      </c>
      <c r="D267" s="97">
        <f>VLOOKUP(A267,'[3]Product DB'!A:H,8,FALSE)</f>
        <v>0</v>
      </c>
      <c r="E267" s="97">
        <f>VLOOKUP(A267,'[3]Product DB'!A:M,12,FALSE)</f>
        <v>13</v>
      </c>
      <c r="F267" s="97">
        <f>VLOOKUP(A267,'[3]Product DB'!A:N,13,FALSE)</f>
        <v>14</v>
      </c>
    </row>
    <row r="268" spans="1:6">
      <c r="A268" s="97" t="s">
        <v>1180</v>
      </c>
      <c r="B268" s="97" t="str">
        <f>VLOOKUP(A268,'[3]Product DB'!A:C,3,FALSE)</f>
        <v>GoBright</v>
      </c>
      <c r="C268" s="97" t="str">
        <f>VLOOKUP(A268,'[3]Product DB'!A:D,4,FALSE)</f>
        <v>LOGICDATA DM Desk Control Cable for Interact Expansion Box*</v>
      </c>
      <c r="D268" s="97">
        <f>VLOOKUP(A268,'[3]Product DB'!A:H,8,FALSE)</f>
        <v>0</v>
      </c>
      <c r="E268" s="97">
        <f>VLOOKUP(A268,'[3]Product DB'!A:M,12,FALSE)</f>
        <v>13</v>
      </c>
      <c r="F268" s="97">
        <f>VLOOKUP(A268,'[3]Product DB'!A:N,13,FALSE)</f>
        <v>14</v>
      </c>
    </row>
    <row r="269" spans="1:6">
      <c r="A269" s="97">
        <v>7090043790115</v>
      </c>
      <c r="B269" s="97" t="str">
        <f>VLOOKUP(A269,'[3]Product DB'!A:C,3,FALSE)</f>
        <v>Huddly</v>
      </c>
      <c r="C269" s="97" t="str">
        <f>VLOOKUP(A269,'[3]Product DB'!A:D,4,FALSE)</f>
        <v xml:space="preserve">Huddly IQ w/Mic, Travel Kit incl. Travel Case &amp; 0.6m Cable </v>
      </c>
      <c r="D269" s="97">
        <f>VLOOKUP(A269,'[3]Product DB'!A:H,8,FALSE)</f>
        <v>3</v>
      </c>
      <c r="E269" s="97">
        <f>VLOOKUP(A269,'[3]Product DB'!A:M,12,FALSE)</f>
        <v>395</v>
      </c>
      <c r="F269" s="97">
        <f>VLOOKUP(A269,'[3]Product DB'!A:N,13,FALSE)</f>
        <v>516</v>
      </c>
    </row>
    <row r="270" spans="1:6">
      <c r="A270" s="97">
        <v>7090043790191</v>
      </c>
      <c r="B270" s="97" t="str">
        <f>VLOOKUP(A270,'[3]Product DB'!A:C,3,FALSE)</f>
        <v>Huddly</v>
      </c>
      <c r="C270" s="97" t="str">
        <f>VLOOKUP(A270,'[3]Product DB'!A:D,4,FALSE)</f>
        <v>Huddly Screen Mount for Huddly IQ, GO, and ONE</v>
      </c>
      <c r="D270" s="97">
        <f>VLOOKUP(A270,'[3]Product DB'!A:H,8,FALSE)</f>
        <v>4</v>
      </c>
      <c r="E270" s="97">
        <f>VLOOKUP(A270,'[3]Product DB'!A:M,12,FALSE)</f>
        <v>83</v>
      </c>
      <c r="F270" s="97">
        <f>VLOOKUP(A270,'[3]Product DB'!A:N,13,FALSE)</f>
        <v>94</v>
      </c>
    </row>
    <row r="271" spans="1:6">
      <c r="A271" s="97">
        <v>7090043790542</v>
      </c>
      <c r="B271" s="97" t="str">
        <f>VLOOKUP(A271,'[3]Product DB'!A:C,3,FALSE)</f>
        <v>Huddly</v>
      </c>
      <c r="C271" s="97" t="str">
        <f>VLOOKUP(A271,'[3]Product DB'!A:D,4,FALSE)</f>
        <v>Huddly Canvas, Whiteboard Content Camera Kit (UK)</v>
      </c>
      <c r="D271" s="97">
        <f>VLOOKUP(A271,'[3]Product DB'!A:H,8,FALSE)</f>
        <v>3</v>
      </c>
      <c r="E271" s="97">
        <f>VLOOKUP(A271,'[3]Product DB'!A:M,12,FALSE)</f>
        <v>736</v>
      </c>
      <c r="F271" s="97">
        <f>VLOOKUP(A271,'[3]Product DB'!A:N,13,FALSE)</f>
        <v>962</v>
      </c>
    </row>
    <row r="272" spans="1:6">
      <c r="A272" s="97">
        <v>7090043790573</v>
      </c>
      <c r="B272" s="97" t="str">
        <f>VLOOKUP(A272,'[3]Product DB'!A:C,3,FALSE)</f>
        <v>Huddly</v>
      </c>
      <c r="C272" s="97" t="str">
        <f>VLOOKUP(A272,'[3]Product DB'!A:D,4,FALSE)</f>
        <v>Huddly IQ - Camera only - No cable included*</v>
      </c>
      <c r="D272" s="97">
        <f>VLOOKUP(A272,'[3]Product DB'!A:H,8,FALSE)</f>
        <v>7</v>
      </c>
      <c r="E272" s="97">
        <f>VLOOKUP(A272,'[3]Product DB'!A:M,12,FALSE)</f>
        <v>365</v>
      </c>
      <c r="F272" s="97">
        <f>VLOOKUP(A272,'[3]Product DB'!A:N,13,FALSE)</f>
        <v>477</v>
      </c>
    </row>
    <row r="273" spans="1:6">
      <c r="A273" s="97">
        <v>7090043790580</v>
      </c>
      <c r="B273" s="97" t="str">
        <f>VLOOKUP(A273,'[3]Product DB'!A:C,3,FALSE)</f>
        <v>Huddly</v>
      </c>
      <c r="C273" s="97" t="str">
        <f>VLOOKUP(A273,'[3]Product DB'!A:D,4,FALSE)</f>
        <v xml:space="preserve">Huddly IQ w/Mic  - Camera only - No cable included*  </v>
      </c>
      <c r="D273" s="97">
        <f>VLOOKUP(A273,'[3]Product DB'!A:H,8,FALSE)</f>
        <v>3</v>
      </c>
      <c r="E273" s="97">
        <f>VLOOKUP(A273,'[3]Product DB'!A:M,12,FALSE)</f>
        <v>377</v>
      </c>
      <c r="F273" s="97">
        <f>VLOOKUP(A273,'[3]Product DB'!A:N,13,FALSE)</f>
        <v>493</v>
      </c>
    </row>
    <row r="274" spans="1:6">
      <c r="A274" s="97">
        <v>7090043790603</v>
      </c>
      <c r="B274" s="97" t="str">
        <f>VLOOKUP(A274,'[3]Product DB'!A:C,3,FALSE)</f>
        <v>Huddly</v>
      </c>
      <c r="C274" s="97" t="str">
        <f>VLOOKUP(A274,'[3]Product DB'!A:D,4,FALSE)</f>
        <v>Huddly ONE, Work From Anywhere Kit incl.Travel Case, 0.6m &amp; 2m Cable</v>
      </c>
      <c r="D274" s="97">
        <f>VLOOKUP(A274,'[3]Product DB'!A:H,8,FALSE)</f>
        <v>2</v>
      </c>
      <c r="E274" s="97">
        <f>VLOOKUP(A274,'[3]Product DB'!A:M,12,FALSE)</f>
        <v>212</v>
      </c>
      <c r="F274" s="97">
        <f>VLOOKUP(A274,'[3]Product DB'!A:N,13,FALSE)</f>
        <v>277</v>
      </c>
    </row>
    <row r="275" spans="1:6">
      <c r="A275" s="97">
        <v>7090043790702</v>
      </c>
      <c r="B275" s="97" t="str">
        <f>VLOOKUP(A275,'[3]Product DB'!A:C,3,FALSE)</f>
        <v>Huddly</v>
      </c>
      <c r="C275" s="97" t="str">
        <f>VLOOKUP(A275,'[3]Product DB'!A:D,4,FALSE)</f>
        <v>Huddly L1 / S1 Wall &amp; Shelf Mount</v>
      </c>
      <c r="D275" s="97">
        <f>VLOOKUP(A275,'[3]Product DB'!A:H,8,FALSE)</f>
        <v>10</v>
      </c>
      <c r="E275" s="97">
        <f>VLOOKUP(A275,'[3]Product DB'!A:M,12,FALSE)</f>
        <v>118</v>
      </c>
      <c r="F275" s="97">
        <f>VLOOKUP(A275,'[3]Product DB'!A:N,13,FALSE)</f>
        <v>134</v>
      </c>
    </row>
    <row r="276" spans="1:6">
      <c r="A276" s="97">
        <v>7090043790719</v>
      </c>
      <c r="B276" s="97" t="str">
        <f>VLOOKUP(A276,'[3]Product DB'!A:C,3,FALSE)</f>
        <v>Huddly</v>
      </c>
      <c r="C276" s="97" t="str">
        <f>VLOOKUP(A276,'[3]Product DB'!A:D,4,FALSE)</f>
        <v>Huddly Screen Mount (VESA) for Huddly L1</v>
      </c>
      <c r="D276" s="97">
        <f>VLOOKUP(A276,'[3]Product DB'!A:H,8,FALSE)</f>
        <v>5</v>
      </c>
      <c r="E276" s="97">
        <f>VLOOKUP(A276,'[3]Product DB'!A:M,12,FALSE)</f>
        <v>111</v>
      </c>
      <c r="F276" s="97">
        <f>VLOOKUP(A276,'[3]Product DB'!A:N,13,FALSE)</f>
        <v>126</v>
      </c>
    </row>
    <row r="277" spans="1:6">
      <c r="A277" s="97">
        <v>7090043790856</v>
      </c>
      <c r="B277" s="97" t="str">
        <f>VLOOKUP(A277,'[3]Product DB'!A:C,3,FALSE)</f>
        <v>Huddly</v>
      </c>
      <c r="C277" s="97" t="str">
        <f>VLOOKUP(A277,'[3]Product DB'!A:D,4,FALSE)</f>
        <v>Huddly ONE, Room kit incl. 2m Cable**</v>
      </c>
      <c r="D277" s="97">
        <f>VLOOKUP(A277,'[3]Product DB'!A:H,8,FALSE)</f>
        <v>9</v>
      </c>
      <c r="E277" s="97">
        <f>VLOOKUP(A277,'[3]Product DB'!A:M,12,FALSE)</f>
        <v>195</v>
      </c>
      <c r="F277" s="97">
        <f>VLOOKUP(A277,'[3]Product DB'!A:N,13,FALSE)</f>
        <v>254</v>
      </c>
    </row>
    <row r="278" spans="1:6">
      <c r="A278" s="97">
        <v>7090043790894</v>
      </c>
      <c r="B278" s="97" t="str">
        <f>VLOOKUP(A278,'[3]Product DB'!A:C,3,FALSE)</f>
        <v>Huddly</v>
      </c>
      <c r="C278" s="97" t="str">
        <f>VLOOKUP(A278,'[3]Product DB'!A:D,4,FALSE)</f>
        <v>Huddly Crew 3 x L1 with Wall Mounts- Premier and Platinum Partners only</v>
      </c>
      <c r="D278" s="97">
        <f>VLOOKUP(A278,'[3]Product DB'!A:H,8,FALSE)</f>
        <v>4</v>
      </c>
      <c r="E278" s="97">
        <f>VLOOKUP(A278,'[3]Product DB'!A:M,12,FALSE)</f>
        <v>5559</v>
      </c>
      <c r="F278" s="97">
        <f>VLOOKUP(A278,'[3]Product DB'!A:N,13,FALSE)</f>
        <v>7270</v>
      </c>
    </row>
    <row r="279" spans="1:6">
      <c r="A279" s="97">
        <v>7090043790924</v>
      </c>
      <c r="B279" s="97" t="str">
        <f>VLOOKUP(A279,'[3]Product DB'!A:C,3,FALSE)</f>
        <v>Huddly</v>
      </c>
      <c r="C279" s="97" t="str">
        <f>VLOOKUP(A279,'[3]Product DB'!A:D,4,FALSE)</f>
        <v>Huddly Crew Floor Stand</v>
      </c>
      <c r="D279" s="97">
        <f>VLOOKUP(A279,'[3]Product DB'!A:H,8,FALSE)</f>
        <v>1</v>
      </c>
      <c r="E279" s="97">
        <f>VLOOKUP(A279,'[3]Product DB'!A:M,12,FALSE)</f>
        <v>350</v>
      </c>
      <c r="F279" s="97">
        <f>VLOOKUP(A279,'[3]Product DB'!A:N,13,FALSE)</f>
        <v>397</v>
      </c>
    </row>
    <row r="280" spans="1:6">
      <c r="A280" s="97">
        <v>7090043790931</v>
      </c>
      <c r="B280" s="97" t="str">
        <f>VLOOKUP(A280,'[3]Product DB'!A:C,3,FALSE)</f>
        <v>Huddly</v>
      </c>
      <c r="C280" s="97" t="str">
        <f>VLOOKUP(A280,'[3]Product DB'!A:D,4,FALSE)</f>
        <v>Huddly Crew Wall Mount</v>
      </c>
      <c r="D280" s="97">
        <f>VLOOKUP(A280,'[3]Product DB'!A:H,8,FALSE)</f>
        <v>1</v>
      </c>
      <c r="E280" s="97">
        <f>VLOOKUP(A280,'[3]Product DB'!A:M,12,FALSE)</f>
        <v>125</v>
      </c>
      <c r="F280" s="97">
        <f>VLOOKUP(A280,'[3]Product DB'!A:N,13,FALSE)</f>
        <v>142</v>
      </c>
    </row>
    <row r="281" spans="1:6">
      <c r="A281" s="97">
        <v>7090043790948</v>
      </c>
      <c r="B281" s="97" t="str">
        <f>VLOOKUP(A281,'[3]Product DB'!A:C,3,FALSE)</f>
        <v>Huddly</v>
      </c>
      <c r="C281" s="97" t="str">
        <f>VLOOKUP(A281,'[3]Product DB'!A:D,4,FALSE)</f>
        <v>Huddly L1 Kit with USB Adapter</v>
      </c>
      <c r="D281" s="97">
        <f>VLOOKUP(A281,'[3]Product DB'!A:H,8,FALSE)</f>
        <v>5</v>
      </c>
      <c r="E281" s="97">
        <f>VLOOKUP(A281,'[3]Product DB'!A:M,12,FALSE)</f>
        <v>1236</v>
      </c>
      <c r="F281" s="97">
        <f>VLOOKUP(A281,'[3]Product DB'!A:N,13,FALSE)</f>
        <v>1616</v>
      </c>
    </row>
    <row r="282" spans="1:6">
      <c r="A282" s="97">
        <v>7090043790979</v>
      </c>
      <c r="B282" s="97" t="str">
        <f>VLOOKUP(A282,'[3]Product DB'!A:C,3,FALSE)</f>
        <v>Huddly</v>
      </c>
      <c r="C282" s="97" t="str">
        <f>VLOOKUP(A282,'[3]Product DB'!A:D,4,FALSE)</f>
        <v>Huddly USB Adaptor, for BYOD solutions.  no accessories.</v>
      </c>
      <c r="D282" s="97">
        <f>VLOOKUP(A282,'[3]Product DB'!A:H,8,FALSE)</f>
        <v>2</v>
      </c>
      <c r="E282" s="97">
        <f>VLOOKUP(A282,'[3]Product DB'!A:M,12,FALSE)</f>
        <v>306</v>
      </c>
      <c r="F282" s="97">
        <f>VLOOKUP(A282,'[3]Product DB'!A:N,13,FALSE)</f>
        <v>347</v>
      </c>
    </row>
    <row r="283" spans="1:6">
      <c r="A283" s="97">
        <v>7090043790993</v>
      </c>
      <c r="B283" s="97" t="str">
        <f>VLOOKUP(A283,'[3]Product DB'!A:C,3,FALSE)</f>
        <v>Huddly</v>
      </c>
      <c r="C283" s="97" t="str">
        <f>VLOOKUP(A283,'[3]Product DB'!A:D,4,FALSE)</f>
        <v>Huddly S1 Kit with USB Adapter</v>
      </c>
      <c r="D283" s="97">
        <f>VLOOKUP(A283,'[3]Product DB'!A:H,8,FALSE)</f>
        <v>0</v>
      </c>
      <c r="E283" s="97">
        <f>VLOOKUP(A283,'[3]Product DB'!A:M,12,FALSE)</f>
        <v>812</v>
      </c>
      <c r="F283" s="97">
        <f>VLOOKUP(A283,'[3]Product DB'!A:N,13,FALSE)</f>
        <v>1062</v>
      </c>
    </row>
    <row r="284" spans="1:6">
      <c r="A284" s="97">
        <v>7090043791013</v>
      </c>
      <c r="B284" s="97" t="str">
        <f>VLOOKUP(A284,'[3]Product DB'!A:C,3,FALSE)</f>
        <v>Huddly</v>
      </c>
      <c r="C284" s="97" t="str">
        <f>VLOOKUP(A284,'[3]Product DB'!A:D,4,FALSE)</f>
        <v>Huddly Crew Add-On Camera L1 -  Premier and Platinum Partners only</v>
      </c>
      <c r="D284" s="97">
        <f>VLOOKUP(A284,'[3]Product DB'!A:H,8,FALSE)</f>
        <v>1</v>
      </c>
      <c r="E284" s="97">
        <f>VLOOKUP(A284,'[3]Product DB'!A:M,12,FALSE)</f>
        <v>1583</v>
      </c>
      <c r="F284" s="97">
        <f>VLOOKUP(A284,'[3]Product DB'!A:N,13,FALSE)</f>
        <v>2070</v>
      </c>
    </row>
    <row r="285" spans="1:6">
      <c r="A285" s="97">
        <v>7090043791075</v>
      </c>
      <c r="B285" s="97" t="str">
        <f>VLOOKUP(A285,'[3]Product DB'!A:C,3,FALSE)</f>
        <v>Huddly</v>
      </c>
      <c r="C285" s="97" t="str">
        <f>VLOOKUP(A285,'[3]Product DB'!A:D,4,FALSE)</f>
        <v>Huddly C1 Kit (UK)</v>
      </c>
      <c r="D285" s="97">
        <f>VLOOKUP(A285,'[3]Product DB'!A:H,8,FALSE)</f>
        <v>0</v>
      </c>
      <c r="E285" s="97">
        <f>VLOOKUP(A285,'[3]Product DB'!A:M,12,FALSE)</f>
        <v>1105</v>
      </c>
      <c r="F285" s="97">
        <f>VLOOKUP(A285,'[3]Product DB'!A:N,13,FALSE)</f>
        <v>1193</v>
      </c>
    </row>
    <row r="286" spans="1:6">
      <c r="A286" s="97">
        <v>7090043790276</v>
      </c>
      <c r="B286" s="97" t="str">
        <f>VLOOKUP(A286,'[3]Product DB'!A:C,3,FALSE)</f>
        <v xml:space="preserve">Huddly </v>
      </c>
      <c r="C286" s="97" t="str">
        <f>VLOOKUP(A286,'[3]Product DB'!A:D,4,FALSE)</f>
        <v>Huddly USB 3 Type Angled C to A Cable 2.0m</v>
      </c>
      <c r="D286" s="97">
        <f>VLOOKUP(A286,'[3]Product DB'!A:H,8,FALSE)</f>
        <v>2</v>
      </c>
      <c r="E286" s="97">
        <f>VLOOKUP(A286,'[3]Product DB'!A:M,12,FALSE)</f>
        <v>29</v>
      </c>
      <c r="F286" s="97">
        <f>VLOOKUP(A286,'[3]Product DB'!A:N,13,FALSE)</f>
        <v>33</v>
      </c>
    </row>
    <row r="287" spans="1:6">
      <c r="A287" s="97">
        <v>7090043790290</v>
      </c>
      <c r="B287" s="97" t="str">
        <f>VLOOKUP(A287,'[3]Product DB'!A:C,3,FALSE)</f>
        <v xml:space="preserve">Huddly </v>
      </c>
      <c r="C287" s="97" t="str">
        <f>VLOOKUP(A287,'[3]Product DB'!A:D,4,FALSE)</f>
        <v>Huddly USB 3 Type C to A Cable 0.6m</v>
      </c>
      <c r="D287" s="97">
        <f>VLOOKUP(A287,'[3]Product DB'!A:H,8,FALSE)</f>
        <v>8</v>
      </c>
      <c r="E287" s="97">
        <f>VLOOKUP(A287,'[3]Product DB'!A:M,12,FALSE)</f>
        <v>18</v>
      </c>
      <c r="F287" s="97">
        <f>VLOOKUP(A287,'[3]Product DB'!A:N,13,FALSE)</f>
        <v>20</v>
      </c>
    </row>
    <row r="288" spans="1:6">
      <c r="A288" s="97">
        <v>7090043790337</v>
      </c>
      <c r="B288" s="97" t="str">
        <f>VLOOKUP(A288,'[3]Product DB'!A:C,3,FALSE)</f>
        <v xml:space="preserve">Huddly </v>
      </c>
      <c r="C288" s="97" t="str">
        <f>VLOOKUP(A288,'[3]Product DB'!A:D,4,FALSE)</f>
        <v>Huddly USB 3 Type C to C Cable 0.6m</v>
      </c>
      <c r="D288" s="97">
        <f>VLOOKUP(A288,'[3]Product DB'!A:H,8,FALSE)</f>
        <v>0</v>
      </c>
      <c r="E288" s="97">
        <f>VLOOKUP(A288,'[3]Product DB'!A:M,12,FALSE)</f>
        <v>26</v>
      </c>
      <c r="F288" s="97">
        <f>VLOOKUP(A288,'[3]Product DB'!A:N,13,FALSE)</f>
        <v>29</v>
      </c>
    </row>
    <row r="289" spans="1:6">
      <c r="A289" s="97">
        <v>7090043790351</v>
      </c>
      <c r="B289" s="97" t="str">
        <f>VLOOKUP(A289,'[3]Product DB'!A:C,3,FALSE)</f>
        <v xml:space="preserve">Huddly </v>
      </c>
      <c r="C289" s="97" t="str">
        <f>VLOOKUP(A289,'[3]Product DB'!A:D,4,FALSE)</f>
        <v>Huddly USB 3 Type Angled C to A 1.15m</v>
      </c>
      <c r="D289" s="97">
        <f>VLOOKUP(A289,'[3]Product DB'!A:H,8,FALSE)</f>
        <v>0</v>
      </c>
      <c r="E289" s="97">
        <f>VLOOKUP(A289,'[3]Product DB'!A:M,12,FALSE)</f>
        <v>26</v>
      </c>
      <c r="F289" s="97">
        <f>VLOOKUP(A289,'[3]Product DB'!A:N,13,FALSE)</f>
        <v>29</v>
      </c>
    </row>
    <row r="290" spans="1:6">
      <c r="A290" s="97">
        <v>7090043790368</v>
      </c>
      <c r="B290" s="97" t="str">
        <f>VLOOKUP(A290,'[3]Product DB'!A:C,3,FALSE)</f>
        <v xml:space="preserve">Huddly </v>
      </c>
      <c r="C290" s="97" t="str">
        <f>VLOOKUP(A290,'[3]Product DB'!A:D,4,FALSE)</f>
        <v>Huddly USB 3 Type Angled C to A cable 5.0m</v>
      </c>
      <c r="D290" s="97">
        <f>VLOOKUP(A290,'[3]Product DB'!A:H,8,FALSE)</f>
        <v>14</v>
      </c>
      <c r="E290" s="97">
        <f>VLOOKUP(A290,'[3]Product DB'!A:M,12,FALSE)</f>
        <v>118</v>
      </c>
      <c r="F290" s="97">
        <f>VLOOKUP(A290,'[3]Product DB'!A:N,13,FALSE)</f>
        <v>134</v>
      </c>
    </row>
    <row r="291" spans="1:6">
      <c r="A291" s="97">
        <v>7090043790436</v>
      </c>
      <c r="B291" s="97" t="str">
        <f>VLOOKUP(A291,'[3]Product DB'!A:C,3,FALSE)</f>
        <v xml:space="preserve">Huddly </v>
      </c>
      <c r="C291" s="97" t="str">
        <f>VLOOKUP(A291,'[3]Product DB'!A:D,4,FALSE)</f>
        <v>Huddly USB 3 AOC CABLE, AM-AF, L=15m</v>
      </c>
      <c r="D291" s="97">
        <f>VLOOKUP(A291,'[3]Product DB'!A:H,8,FALSE)</f>
        <v>6</v>
      </c>
      <c r="E291" s="97">
        <f>VLOOKUP(A291,'[3]Product DB'!A:M,12,FALSE)</f>
        <v>243</v>
      </c>
      <c r="F291" s="97">
        <f>VLOOKUP(A291,'[3]Product DB'!A:N,13,FALSE)</f>
        <v>276</v>
      </c>
    </row>
    <row r="292" spans="1:6">
      <c r="A292" s="97">
        <v>7090043790443</v>
      </c>
      <c r="B292" s="97" t="str">
        <f>VLOOKUP(A292,'[3]Product DB'!A:C,3,FALSE)</f>
        <v xml:space="preserve">Huddly </v>
      </c>
      <c r="C292" s="97" t="str">
        <f>VLOOKUP(A292,'[3]Product DB'!A:D,4,FALSE)</f>
        <v>Huddly USB 3 AOC CABLE, AM-AF, L=5m</v>
      </c>
      <c r="D292" s="97">
        <f>VLOOKUP(A292,'[3]Product DB'!A:H,8,FALSE)</f>
        <v>0</v>
      </c>
      <c r="E292" s="97">
        <f>VLOOKUP(A292,'[3]Product DB'!A:M,12,FALSE)</f>
        <v>197</v>
      </c>
      <c r="F292" s="97">
        <f>VLOOKUP(A292,'[3]Product DB'!A:N,13,FALSE)</f>
        <v>223</v>
      </c>
    </row>
    <row r="293" spans="1:6">
      <c r="A293" s="97">
        <v>7090043790450</v>
      </c>
      <c r="B293" s="97" t="str">
        <f>VLOOKUP(A293,'[3]Product DB'!A:C,3,FALSE)</f>
        <v xml:space="preserve">Huddly </v>
      </c>
      <c r="C293" s="97" t="str">
        <f>VLOOKUP(A293,'[3]Product DB'!A:D,4,FALSE)</f>
        <v>Huddly USB 3 AOC CABLE, AM-AF, L=10m</v>
      </c>
      <c r="D293" s="97">
        <f>VLOOKUP(A293,'[3]Product DB'!A:H,8,FALSE)</f>
        <v>10</v>
      </c>
      <c r="E293" s="97">
        <f>VLOOKUP(A293,'[3]Product DB'!A:M,12,FALSE)</f>
        <v>222</v>
      </c>
      <c r="F293" s="97">
        <f>VLOOKUP(A293,'[3]Product DB'!A:N,13,FALSE)</f>
        <v>251</v>
      </c>
    </row>
    <row r="294" spans="1:6">
      <c r="A294" s="97" t="s">
        <v>869</v>
      </c>
      <c r="B294" s="97" t="str">
        <f>VLOOKUP(A294,'[3]Product DB'!A:C,3,FALSE)</f>
        <v>IAdea</v>
      </c>
      <c r="C294" s="97" t="str">
        <f>VLOOKUP(A294,'[3]Product DB'!A:D,4,FALSE)</f>
        <v>IAdeaCare Enterprise Account Setup, 1-
time fee</v>
      </c>
      <c r="D294" s="97">
        <f>VLOOKUP(A294,'[3]Product DB'!A:H,8,FALSE)</f>
        <v>9999</v>
      </c>
      <c r="E294" s="97">
        <f>VLOOKUP(A294,'[3]Product DB'!A:M,12,FALSE)</f>
        <v>349</v>
      </c>
      <c r="F294" s="97">
        <f>VLOOKUP(A294,'[3]Product DB'!A:N,13,FALSE)</f>
        <v>399</v>
      </c>
    </row>
    <row r="295" spans="1:6">
      <c r="A295" s="97" t="s">
        <v>871</v>
      </c>
      <c r="B295" s="97" t="str">
        <f>VLOOKUP(A295,'[3]Product DB'!A:C,3,FALSE)</f>
        <v>IAdea</v>
      </c>
      <c r="C295" s="97" t="str">
        <f>VLOOKUP(A295,'[3]Product DB'!A:D,4,FALSE)</f>
        <v>IAdeaCare Enterprise Account User
License, 1 year</v>
      </c>
      <c r="D295" s="97">
        <f>VLOOKUP(A295,'[3]Product DB'!A:H,8,FALSE)</f>
        <v>9999</v>
      </c>
      <c r="E295" s="97">
        <f>VLOOKUP(A295,'[3]Product DB'!A:M,12,FALSE)</f>
        <v>79</v>
      </c>
      <c r="F295" s="97">
        <f>VLOOKUP(A295,'[3]Product DB'!A:N,13,FALSE)</f>
        <v>99</v>
      </c>
    </row>
    <row r="296" spans="1:6">
      <c r="A296" s="97" t="s">
        <v>2036</v>
      </c>
      <c r="B296" s="97" t="str">
        <f>VLOOKUP(A296,'[3]Product DB'!A:C,3,FALSE)</f>
        <v>IAdea</v>
      </c>
      <c r="C296" s="97" t="str">
        <f>VLOOKUP(A296,'[3]Product DB'!A:D,4,FALSE)</f>
        <v>IAdeaCare Premium, Just Licence Key, Per Year</v>
      </c>
      <c r="D296" s="97">
        <f>VLOOKUP(A296,'[3]Product DB'!A:H,8,FALSE)</f>
        <v>9999</v>
      </c>
      <c r="E296" s="97">
        <f>VLOOKUP(A296,'[3]Product DB'!A:M,12,FALSE)</f>
        <v>55</v>
      </c>
      <c r="F296" s="97">
        <f>VLOOKUP(A296,'[3]Product DB'!A:N,13,FALSE)</f>
        <v>64</v>
      </c>
    </row>
    <row r="297" spans="1:6">
      <c r="A297" s="97" t="s">
        <v>860</v>
      </c>
      <c r="B297" s="97" t="str">
        <f>VLOOKUP(A297,'[3]Product DB'!A:C,3,FALSE)</f>
        <v>IAdea</v>
      </c>
      <c r="C297" s="97" t="str">
        <f>VLOOKUP(A297,'[3]Product DB'!A:D,4,FALSE)</f>
        <v>Iadea SignApps Cloud / Year</v>
      </c>
      <c r="D297" s="97">
        <f>VLOOKUP(A297,'[3]Product DB'!A:H,8,FALSE)</f>
        <v>9999</v>
      </c>
      <c r="E297" s="97">
        <f>VLOOKUP(A297,'[3]Product DB'!A:M,12,FALSE)</f>
        <v>39</v>
      </c>
      <c r="F297" s="97">
        <f>VLOOKUP(A297,'[3]Product DB'!A:N,13,FALSE)</f>
        <v>44</v>
      </c>
    </row>
    <row r="298" spans="1:6">
      <c r="A298" s="97" t="s">
        <v>873</v>
      </c>
      <c r="B298" s="97" t="str">
        <f>VLOOKUP(A298,'[3]Product DB'!A:C,3,FALSE)</f>
        <v>IAdea</v>
      </c>
      <c r="C298" s="97" t="str">
        <f>VLOOKUP(A298,'[3]Product DB'!A:D,4,FALSE)</f>
        <v>IAdeaConnect for ServiceNow, 1 year. Annual package per device includes: IAdeaCare premium license + Enterprise account (3 admins/editors) + Booking for ServiceNow usage license</v>
      </c>
      <c r="D298" s="97">
        <f>VLOOKUP(A298,'[3]Product DB'!A:H,8,FALSE)</f>
        <v>9999</v>
      </c>
      <c r="E298" s="97">
        <f>VLOOKUP(A298,'[3]Product DB'!A:M,12,FALSE)</f>
        <v>159</v>
      </c>
      <c r="F298" s="97">
        <f>VLOOKUP(A298,'[3]Product DB'!A:N,13,FALSE)</f>
        <v>189</v>
      </c>
    </row>
    <row r="299" spans="1:6">
      <c r="A299" s="97" t="s">
        <v>875</v>
      </c>
      <c r="B299" s="97" t="str">
        <f>VLOOKUP(A299,'[3]Product DB'!A:C,3,FALSE)</f>
        <v>IAdea</v>
      </c>
      <c r="C299" s="97" t="str">
        <f>VLOOKUP(A299,'[3]Product DB'!A:D,4,FALSE)</f>
        <v>IAdeaConnect for ServiceNow, 3 years. Annual package per device includes: IAdeaCare premium license + Enterprise account (3 admins/editors) + Booking for ServiceNow usage license</v>
      </c>
      <c r="D299" s="97">
        <f>VLOOKUP(A299,'[3]Product DB'!A:H,8,FALSE)</f>
        <v>9999</v>
      </c>
      <c r="E299" s="97">
        <f>VLOOKUP(A299,'[3]Product DB'!A:M,12,FALSE)</f>
        <v>349</v>
      </c>
      <c r="F299" s="97">
        <f>VLOOKUP(A299,'[3]Product DB'!A:N,13,FALSE)</f>
        <v>399</v>
      </c>
    </row>
    <row r="300" spans="1:6">
      <c r="A300" s="97" t="s">
        <v>821</v>
      </c>
      <c r="B300" s="97" t="str">
        <f>VLOOKUP(A300,'[3]Product DB'!A:C,3,FALSE)</f>
        <v>IAdea</v>
      </c>
      <c r="C300" s="97" t="str">
        <f>VLOOKUP(A300,'[3]Product DB'!A:D,4,FALSE)</f>
        <v>IAdea 10" Enterprise Room Panel w /Android 12 - GoBright Preinstalled</v>
      </c>
      <c r="D300" s="97">
        <f>VLOOKUP(A300,'[3]Product DB'!A:H,8,FALSE)</f>
        <v>53</v>
      </c>
      <c r="E300" s="97">
        <f>VLOOKUP(A300,'[3]Product DB'!A:M,12,FALSE)</f>
        <v>549</v>
      </c>
      <c r="F300" s="97">
        <f>VLOOKUP(A300,'[3]Product DB'!A:N,13,FALSE)</f>
        <v>599</v>
      </c>
    </row>
    <row r="301" spans="1:6">
      <c r="A301" s="97" t="s">
        <v>1194</v>
      </c>
      <c r="B301" s="97" t="str">
        <f>VLOOKUP(A301,'[3]Product DB'!A:C,3,FALSE)</f>
        <v>IAdea</v>
      </c>
      <c r="C301" s="97" t="str">
        <f>VLOOKUP(A301,'[3]Product DB'!A:D,4,FALSE)</f>
        <v>IAdea High-Performance Kiosk Processor and 4K Media Player, WiFi + PoE  -  GoBright Preinstalled</v>
      </c>
      <c r="D301" s="97">
        <f>VLOOKUP(A301,'[3]Product DB'!A:H,8,FALSE)</f>
        <v>21</v>
      </c>
      <c r="E301" s="97">
        <f>VLOOKUP(A301,'[3]Product DB'!A:M,12,FALSE)</f>
        <v>269</v>
      </c>
      <c r="F301" s="97">
        <f>VLOOKUP(A301,'[3]Product DB'!A:N,13,FALSE)</f>
        <v>299</v>
      </c>
    </row>
    <row r="302" spans="1:6">
      <c r="A302" s="97" t="s">
        <v>813</v>
      </c>
      <c r="B302" s="97" t="str">
        <f>VLOOKUP(A302,'[3]Product DB'!A:C,3,FALSE)</f>
        <v>IAdea</v>
      </c>
      <c r="C302" s="97" t="str">
        <f>VLOOKUP(A302,'[3]Product DB'!A:D,4,FALSE)</f>
        <v>IAdea  22" Touchscreen Interactive All-in-one Kiosk  -  GoBright Preinstalled</v>
      </c>
      <c r="D302" s="97">
        <f>VLOOKUP(A302,'[3]Product DB'!A:H,8,FALSE)</f>
        <v>13</v>
      </c>
      <c r="E302" s="97">
        <f>VLOOKUP(A302,'[3]Product DB'!A:M,12,FALSE)</f>
        <v>599</v>
      </c>
      <c r="F302" s="97">
        <f>VLOOKUP(A302,'[3]Product DB'!A:N,13,FALSE)</f>
        <v>658</v>
      </c>
    </row>
    <row r="303" spans="1:6">
      <c r="A303" s="97" t="s">
        <v>2037</v>
      </c>
      <c r="B303" s="97" t="str">
        <f>VLOOKUP(A303,'[3]Product DB'!A:C,3,FALSE)</f>
        <v>IAdea</v>
      </c>
      <c r="C303" s="97" t="str">
        <f>VLOOKUP(A303,'[3]Product DB'!A:D,4,FALSE)</f>
        <v>IAdea  22" Touchscreen Interactive All-in-one Kiosk</v>
      </c>
      <c r="D303" s="97">
        <f>VLOOKUP(A303,'[3]Product DB'!A:H,8,FALSE)</f>
        <v>9</v>
      </c>
      <c r="E303" s="97">
        <f>VLOOKUP(A303,'[3]Product DB'!A:M,12,FALSE)</f>
        <v>599</v>
      </c>
      <c r="F303" s="97">
        <f>VLOOKUP(A303,'[3]Product DB'!A:N,13,FALSE)</f>
        <v>658</v>
      </c>
    </row>
    <row r="304" spans="1:6">
      <c r="A304" s="97" t="s">
        <v>832</v>
      </c>
      <c r="B304" s="97" t="str">
        <f>VLOOKUP(A304,'[3]Product DB'!A:C,3,FALSE)</f>
        <v>IAdea</v>
      </c>
      <c r="C304" s="97" t="str">
        <f>VLOOKUP(A304,'[3]Product DB'!A:D,4,FALSE)</f>
        <v>IAdea High-Performance Kiosk Processor and 4K Media Player, WiFi + PoE</v>
      </c>
      <c r="D304" s="97">
        <f>VLOOKUP(A304,'[3]Product DB'!A:H,8,FALSE)</f>
        <v>4</v>
      </c>
      <c r="E304" s="97">
        <f>VLOOKUP(A304,'[3]Product DB'!A:M,12,FALSE)</f>
        <v>269</v>
      </c>
      <c r="F304" s="97">
        <f>VLOOKUP(A304,'[3]Product DB'!A:N,13,FALSE)</f>
        <v>299</v>
      </c>
    </row>
    <row r="305" spans="1:6">
      <c r="A305" s="97" t="s">
        <v>845</v>
      </c>
      <c r="B305" s="97" t="str">
        <f>VLOOKUP(A305,'[3]Product DB'!A:C,3,FALSE)</f>
        <v>IAdea</v>
      </c>
      <c r="C305" s="97" t="str">
        <f>VLOOKUP(A305,'[3]Product DB'!A:D,4,FALSE)</f>
        <v>IAdea Glass Mount Adhesive for WRP-1000 Series</v>
      </c>
      <c r="D305" s="97">
        <f>VLOOKUP(A305,'[3]Product DB'!A:H,8,FALSE)</f>
        <v>2</v>
      </c>
      <c r="E305" s="97">
        <f>VLOOKUP(A305,'[3]Product DB'!A:M,12,FALSE)</f>
        <v>11</v>
      </c>
      <c r="F305" s="97">
        <f>VLOOKUP(A305,'[3]Product DB'!A:N,13,FALSE)</f>
        <v>12</v>
      </c>
    </row>
    <row r="306" spans="1:6">
      <c r="A306" s="97" t="s">
        <v>803</v>
      </c>
      <c r="B306" s="97" t="str">
        <f>VLOOKUP(A306,'[3]Product DB'!A:C,3,FALSE)</f>
        <v>IAdea</v>
      </c>
      <c r="C306" s="97" t="str">
        <f>VLOOKUP(A306,'[3]Product DB'!A:D,4,FALSE)</f>
        <v>IAdea XDS-1078 Advanced Room Panel w/ Android 12  -  GoBright Preinstalled</v>
      </c>
      <c r="D306" s="97">
        <f>VLOOKUP(A306,'[3]Product DB'!A:H,8,FALSE)</f>
        <v>2</v>
      </c>
      <c r="E306" s="97">
        <f>VLOOKUP(A306,'[3]Product DB'!A:M,12,FALSE)</f>
        <v>399</v>
      </c>
      <c r="F306" s="97">
        <f>VLOOKUP(A306,'[3]Product DB'!A:N,13,FALSE)</f>
        <v>499</v>
      </c>
    </row>
    <row r="307" spans="1:6">
      <c r="A307" s="97" t="s">
        <v>866</v>
      </c>
      <c r="B307" s="97" t="str">
        <f>VLOOKUP(A307,'[3]Product DB'!A:C,3,FALSE)</f>
        <v>IAdea</v>
      </c>
      <c r="C307" s="97" t="str">
        <f>VLOOKUP(A307,'[3]Product DB'!A:D,4,FALSE)</f>
        <v>IAdeaCare Remote Control function, 1
connection, 1 year</v>
      </c>
      <c r="D307" s="97">
        <f>VLOOKUP(A307,'[3]Product DB'!A:H,8,FALSE)</f>
        <v>0</v>
      </c>
      <c r="E307" s="97">
        <f>VLOOKUP(A307,'[3]Product DB'!A:M,12,FALSE)</f>
        <v>179</v>
      </c>
      <c r="F307" s="97">
        <f>VLOOKUP(A307,'[3]Product DB'!A:N,13,FALSE)</f>
        <v>199</v>
      </c>
    </row>
    <row r="308" spans="1:6">
      <c r="A308" s="97" t="s">
        <v>843</v>
      </c>
      <c r="B308" s="97" t="str">
        <f>VLOOKUP(A308,'[3]Product DB'!A:C,3,FALSE)</f>
        <v>IAdea</v>
      </c>
      <c r="C308" s="97" t="str">
        <f>VLOOKUP(A308,'[3]Product DB'!A:D,4,FALSE)</f>
        <v>IAdea Glass Mount Adhesive for XDS-1078 Series</v>
      </c>
      <c r="D308" s="97">
        <f>VLOOKUP(A308,'[3]Product DB'!A:H,8,FALSE)</f>
        <v>0</v>
      </c>
      <c r="E308" s="97">
        <f>VLOOKUP(A308,'[3]Product DB'!A:M,12,FALSE)</f>
        <v>11</v>
      </c>
      <c r="F308" s="97">
        <f>VLOOKUP(A308,'[3]Product DB'!A:N,13,FALSE)</f>
        <v>12</v>
      </c>
    </row>
    <row r="309" spans="1:6">
      <c r="A309" s="97" t="s">
        <v>2038</v>
      </c>
      <c r="B309" s="97" t="str">
        <f>VLOOKUP(A309,'[3]Product DB'!A:C,3,FALSE)</f>
        <v>IAdea</v>
      </c>
      <c r="C309" s="97" t="str">
        <f>VLOOKUP(A309,'[3]Product DB'!A:D,4,FALSE)</f>
        <v>IAdea Glass Mount Adhesive for XDS-1588 Series</v>
      </c>
      <c r="D309" s="97">
        <f>VLOOKUP(A309,'[3]Product DB'!A:H,8,FALSE)</f>
        <v>0</v>
      </c>
      <c r="E309" s="97">
        <f>VLOOKUP(A309,'[3]Product DB'!A:M,12,FALSE)</f>
        <v>18</v>
      </c>
      <c r="F309" s="97">
        <f>VLOOKUP(A309,'[3]Product DB'!A:N,13,FALSE)</f>
        <v>24</v>
      </c>
    </row>
    <row r="310" spans="1:6">
      <c r="A310" s="97" t="s">
        <v>847</v>
      </c>
      <c r="B310" s="97" t="str">
        <f>VLOOKUP(A310,'[3]Product DB'!A:C,3,FALSE)</f>
        <v>IAdea</v>
      </c>
      <c r="C310" s="97" t="str">
        <f>VLOOKUP(A310,'[3]Product DB'!A:D,4,FALSE)</f>
        <v>IAdea  Power Supply for XDS Series</v>
      </c>
      <c r="D310" s="97">
        <f>VLOOKUP(A310,'[3]Product DB'!A:H,8,FALSE)</f>
        <v>0</v>
      </c>
      <c r="E310" s="97">
        <f>VLOOKUP(A310,'[3]Product DB'!A:M,12,FALSE)</f>
        <v>12</v>
      </c>
      <c r="F310" s="97">
        <f>VLOOKUP(A310,'[3]Product DB'!A:N,13,FALSE)</f>
        <v>15</v>
      </c>
    </row>
    <row r="311" spans="1:6">
      <c r="A311" s="97" t="s">
        <v>849</v>
      </c>
      <c r="B311" s="97" t="str">
        <f>VLOOKUP(A311,'[3]Product DB'!A:C,3,FALSE)</f>
        <v>IAdea</v>
      </c>
      <c r="C311" s="97" t="str">
        <f>VLOOKUP(A311,'[3]Product DB'!A:D,4,FALSE)</f>
        <v>IAdea  Power Supply for WRP Series</v>
      </c>
      <c r="D311" s="97">
        <f>VLOOKUP(A311,'[3]Product DB'!A:H,8,FALSE)</f>
        <v>0</v>
      </c>
      <c r="E311" s="97">
        <f>VLOOKUP(A311,'[3]Product DB'!A:M,12,FALSE)</f>
        <v>14</v>
      </c>
      <c r="F311" s="97">
        <f>VLOOKUP(A311,'[3]Product DB'!A:N,13,FALSE)</f>
        <v>15</v>
      </c>
    </row>
    <row r="312" spans="1:6">
      <c r="A312" s="97" t="s">
        <v>2039</v>
      </c>
      <c r="B312" s="97" t="str">
        <f>VLOOKUP(A312,'[3]Product DB'!A:C,3,FALSE)</f>
        <v>IAdea</v>
      </c>
      <c r="C312" s="97" t="str">
        <f>VLOOKUP(A312,'[3]Product DB'!A:D,4,FALSE)</f>
        <v>Iadea Kiosk Stand for XDS-2288</v>
      </c>
      <c r="D312" s="97">
        <f>VLOOKUP(A312,'[3]Product DB'!A:H,8,FALSE)</f>
        <v>0</v>
      </c>
      <c r="E312" s="97">
        <f>VLOOKUP(A312,'[3]Product DB'!A:M,12,FALSE)</f>
        <v>400</v>
      </c>
      <c r="F312" s="97">
        <f>VLOOKUP(A312,'[3]Product DB'!A:N,13,FALSE)</f>
        <v>599</v>
      </c>
    </row>
    <row r="313" spans="1:6">
      <c r="A313" s="97" t="s">
        <v>851</v>
      </c>
      <c r="B313" s="97" t="str">
        <f>VLOOKUP(A313,'[3]Product DB'!A:C,3,FALSE)</f>
        <v>IAdea</v>
      </c>
      <c r="C313" s="97" t="str">
        <f>VLOOKUP(A313,'[3]Product DB'!A:D,4,FALSE)</f>
        <v>IAdeaTable Stand for 10" and 15" Signboards</v>
      </c>
      <c r="D313" s="97">
        <f>VLOOKUP(A313,'[3]Product DB'!A:H,8,FALSE)</f>
        <v>0</v>
      </c>
      <c r="E313" s="97">
        <f>VLOOKUP(A313,'[3]Product DB'!A:M,12,FALSE)</f>
        <v>48</v>
      </c>
      <c r="F313" s="97">
        <f>VLOOKUP(A313,'[3]Product DB'!A:N,13,FALSE)</f>
        <v>56</v>
      </c>
    </row>
    <row r="314" spans="1:6">
      <c r="A314" s="97" t="s">
        <v>853</v>
      </c>
      <c r="B314" s="97" t="str">
        <f>VLOOKUP(A314,'[3]Product DB'!A:C,3,FALSE)</f>
        <v>IAdea</v>
      </c>
      <c r="C314" s="97" t="str">
        <f>VLOOKUP(A314,'[3]Product DB'!A:D,4,FALSE)</f>
        <v>IAdea Adjustable VESA Mount Table Stand for XDS-2285</v>
      </c>
      <c r="D314" s="97">
        <f>VLOOKUP(A314,'[3]Product DB'!A:H,8,FALSE)</f>
        <v>0</v>
      </c>
      <c r="E314" s="97">
        <f>VLOOKUP(A314,'[3]Product DB'!A:M,12,FALSE)</f>
        <v>49</v>
      </c>
      <c r="F314" s="97">
        <f>VLOOKUP(A314,'[3]Product DB'!A:N,13,FALSE)</f>
        <v>56</v>
      </c>
    </row>
    <row r="315" spans="1:6">
      <c r="A315" s="97" t="s">
        <v>855</v>
      </c>
      <c r="B315" s="97" t="str">
        <f>VLOOKUP(A315,'[3]Product DB'!A:C,3,FALSE)</f>
        <v>IAdea</v>
      </c>
      <c r="C315" s="97" t="str">
        <f>VLOOKUP(A315,'[3]Product DB'!A:D,4,FALSE)</f>
        <v>IAdea Premium Window Mount Kit for 10" and 15" Panels, Low Profile</v>
      </c>
      <c r="D315" s="97">
        <f>VLOOKUP(A315,'[3]Product DB'!A:H,8,FALSE)</f>
        <v>0</v>
      </c>
      <c r="E315" s="97">
        <f>VLOOKUP(A315,'[3]Product DB'!A:M,12,FALSE)</f>
        <v>94</v>
      </c>
      <c r="F315" s="97">
        <f>VLOOKUP(A315,'[3]Product DB'!A:N,13,FALSE)</f>
        <v>95</v>
      </c>
    </row>
    <row r="316" spans="1:6">
      <c r="A316" s="97" t="s">
        <v>857</v>
      </c>
      <c r="B316" s="97" t="str">
        <f>VLOOKUP(A316,'[3]Product DB'!A:C,3,FALSE)</f>
        <v>IAdea</v>
      </c>
      <c r="C316" s="97" t="str">
        <f>VLOOKUP(A316,'[3]Product DB'!A:D,4,FALSE)</f>
        <v>IAdea Premium Window Mount Kit for 10" and 15" Panels, Standard Profile</v>
      </c>
      <c r="D316" s="97">
        <f>VLOOKUP(A316,'[3]Product DB'!A:H,8,FALSE)</f>
        <v>0</v>
      </c>
      <c r="E316" s="97">
        <f>VLOOKUP(A316,'[3]Product DB'!A:M,12,FALSE)</f>
        <v>94</v>
      </c>
      <c r="F316" s="97">
        <f>VLOOKUP(A316,'[3]Product DB'!A:N,13,FALSE)</f>
        <v>95</v>
      </c>
    </row>
    <row r="317" spans="1:6">
      <c r="A317" s="97" t="s">
        <v>841</v>
      </c>
      <c r="B317" s="97" t="str">
        <f>VLOOKUP(A317,'[3]Product DB'!A:C,3,FALSE)</f>
        <v>IAdea</v>
      </c>
      <c r="C317" s="97" t="str">
        <f>VLOOKUP(A317,'[3]Product DB'!A:D,4,FALSE)</f>
        <v>IAdea Certified Gateway for WBP-130/160</v>
      </c>
      <c r="D317" s="97">
        <f>VLOOKUP(A317,'[3]Product DB'!A:H,8,FALSE)</f>
        <v>0</v>
      </c>
      <c r="E317" s="97">
        <f>VLOOKUP(A317,'[3]Product DB'!A:M,12,FALSE)</f>
        <v>899</v>
      </c>
      <c r="F317" s="97">
        <f>VLOOKUP(A317,'[3]Product DB'!A:N,13,FALSE)</f>
        <v>1039</v>
      </c>
    </row>
    <row r="318" spans="1:6">
      <c r="A318" s="97" t="s">
        <v>839</v>
      </c>
      <c r="B318" s="97" t="str">
        <f>VLOOKUP(A318,'[3]Product DB'!A:C,3,FALSE)</f>
        <v>IAdea</v>
      </c>
      <c r="C318" s="97" t="str">
        <f>VLOOKUP(A318,'[3]Product DB'!A:D,4,FALSE)</f>
        <v>IAdea Certified Router for WBP-130/160</v>
      </c>
      <c r="D318" s="97">
        <f>VLOOKUP(A318,'[3]Product DB'!A:H,8,FALSE)</f>
        <v>0</v>
      </c>
      <c r="E318" s="97">
        <f>VLOOKUP(A318,'[3]Product DB'!A:M,12,FALSE)</f>
        <v>409</v>
      </c>
      <c r="F318" s="97">
        <f>VLOOKUP(A318,'[3]Product DB'!A:N,13,FALSE)</f>
        <v>463</v>
      </c>
    </row>
    <row r="319" spans="1:6">
      <c r="A319" s="97" t="s">
        <v>2040</v>
      </c>
      <c r="B319" s="97" t="str">
        <f>VLOOKUP(A319,'[3]Product DB'!A:C,3,FALSE)</f>
        <v>IAdea</v>
      </c>
      <c r="C319" s="97" t="str">
        <f>VLOOKUP(A319,'[3]Product DB'!A:D,4,FALSE)</f>
        <v>IAdea 10" Enterprise Room Panel with Camera, Android 12</v>
      </c>
      <c r="D319" s="97">
        <f>VLOOKUP(A319,'[3]Product DB'!A:H,8,FALSE)</f>
        <v>0</v>
      </c>
      <c r="E319" s="97">
        <f>VLOOKUP(A319,'[3]Product DB'!A:M,12,FALSE)</f>
        <v>575</v>
      </c>
      <c r="F319" s="97">
        <f>VLOOKUP(A319,'[3]Product DB'!A:N,13,FALSE)</f>
        <v>649</v>
      </c>
    </row>
    <row r="320" spans="1:6">
      <c r="A320" s="97" t="s">
        <v>824</v>
      </c>
      <c r="B320" s="97" t="str">
        <f>VLOOKUP(A320,'[3]Product DB'!A:C,3,FALSE)</f>
        <v>IAdea</v>
      </c>
      <c r="C320" s="97" t="str">
        <f>VLOOKUP(A320,'[3]Product DB'!A:D,4,FALSE)</f>
        <v>IAdea 10" Enterprise Room Panel with Camera, Android 12, GoBright Preinstalled</v>
      </c>
      <c r="D320" s="97">
        <f>VLOOKUP(A320,'[3]Product DB'!A:H,8,FALSE)</f>
        <v>0</v>
      </c>
      <c r="E320" s="97">
        <f>VLOOKUP(A320,'[3]Product DB'!A:M,12,FALSE)</f>
        <v>575</v>
      </c>
      <c r="F320" s="97">
        <f>VLOOKUP(A320,'[3]Product DB'!A:N,13,FALSE)</f>
        <v>649</v>
      </c>
    </row>
    <row r="321" spans="1:6">
      <c r="A321" s="97" t="s">
        <v>2041</v>
      </c>
      <c r="B321" s="97" t="str">
        <f>VLOOKUP(A321,'[3]Product DB'!A:C,3,FALSE)</f>
        <v>IAdea</v>
      </c>
      <c r="C321" s="97" t="str">
        <f>VLOOKUP(A321,'[3]Product DB'!A:D,4,FALSE)</f>
        <v>IAdea 10" Enterprise Room Panel with Camera and HID® Reader, Android 12</v>
      </c>
      <c r="D321" s="97">
        <f>VLOOKUP(A321,'[3]Product DB'!A:H,8,FALSE)</f>
        <v>0</v>
      </c>
      <c r="E321" s="97">
        <f>VLOOKUP(A321,'[3]Product DB'!A:M,12,FALSE)</f>
        <v>799</v>
      </c>
      <c r="F321" s="97">
        <f>VLOOKUP(A321,'[3]Product DB'!A:N,13,FALSE)</f>
        <v>899</v>
      </c>
    </row>
    <row r="322" spans="1:6">
      <c r="A322" s="97" t="s">
        <v>828</v>
      </c>
      <c r="B322" s="97" t="str">
        <f>VLOOKUP(A322,'[3]Product DB'!A:C,3,FALSE)</f>
        <v>IAdea</v>
      </c>
      <c r="C322" s="97" t="str">
        <f>VLOOKUP(A322,'[3]Product DB'!A:D,4,FALSE)</f>
        <v>IAdea 10" Enterprise Room Panel with Camera and HID® Reader, Android 12, GoBright Preinstalled</v>
      </c>
      <c r="D322" s="97">
        <f>VLOOKUP(A322,'[3]Product DB'!A:H,8,FALSE)</f>
        <v>0</v>
      </c>
      <c r="E322" s="97">
        <f>VLOOKUP(A322,'[3]Product DB'!A:M,12,FALSE)</f>
        <v>799</v>
      </c>
      <c r="F322" s="97">
        <f>VLOOKUP(A322,'[3]Product DB'!A:N,13,FALSE)</f>
        <v>899</v>
      </c>
    </row>
    <row r="323" spans="1:6">
      <c r="A323" s="97" t="s">
        <v>2042</v>
      </c>
      <c r="B323" s="97" t="str">
        <f>VLOOKUP(A323,'[3]Product DB'!A:C,3,FALSE)</f>
        <v>IAdea</v>
      </c>
      <c r="C323" s="97" t="str">
        <f>VLOOKUP(A323,'[3]Product DB'!A:D,4,FALSE)</f>
        <v>IAdea 10" Enterprise Room Panel w /Android 12</v>
      </c>
      <c r="D323" s="97">
        <f>VLOOKUP(A323,'[3]Product DB'!A:H,8,FALSE)</f>
        <v>0</v>
      </c>
      <c r="E323" s="97">
        <f>VLOOKUP(A323,'[3]Product DB'!A:M,12,FALSE)</f>
        <v>549</v>
      </c>
      <c r="F323" s="97">
        <f>VLOOKUP(A323,'[3]Product DB'!A:N,13,FALSE)</f>
        <v>599</v>
      </c>
    </row>
    <row r="324" spans="1:6">
      <c r="A324" s="97" t="s">
        <v>2043</v>
      </c>
      <c r="B324" s="97" t="str">
        <f>VLOOKUP(A324,'[3]Product DB'!A:C,3,FALSE)</f>
        <v>IAdea</v>
      </c>
      <c r="C324" s="97" t="str">
        <f>VLOOKUP(A324,'[3]Product DB'!A:D,4,FALSE)</f>
        <v>IAdea XDS-1078 Advanced Room Panel w/ Android 12</v>
      </c>
      <c r="D324" s="97">
        <f>VLOOKUP(A324,'[3]Product DB'!A:H,8,FALSE)</f>
        <v>0</v>
      </c>
      <c r="E324" s="97">
        <f>VLOOKUP(A324,'[3]Product DB'!A:M,12,FALSE)</f>
        <v>399</v>
      </c>
      <c r="F324" s="97">
        <f>VLOOKUP(A324,'[3]Product DB'!A:N,13,FALSE)</f>
        <v>499</v>
      </c>
    </row>
    <row r="325" spans="1:6">
      <c r="A325" s="97" t="s">
        <v>517</v>
      </c>
      <c r="B325" s="97" t="str">
        <f>VLOOKUP(A325,'[3]Product DB'!A:C,3,FALSE)</f>
        <v>Jupiter</v>
      </c>
      <c r="C325" s="97" t="str">
        <f>VLOOKUP(A325,'[3]Product DB'!A:D,4,FALSE)</f>
        <v>Jupiter Pana Pen - Active stylus Windows pen and touch</v>
      </c>
      <c r="D325" s="97">
        <f>VLOOKUP(A325,'[3]Product DB'!A:H,8,FALSE)</f>
        <v>39</v>
      </c>
      <c r="E325" s="97">
        <f>VLOOKUP(A325,'[3]Product DB'!A:M,12,FALSE)</f>
        <v>170</v>
      </c>
      <c r="F325" s="97">
        <f>VLOOKUP(A325,'[3]Product DB'!A:N,13,FALSE)</f>
        <v>199</v>
      </c>
    </row>
    <row r="326" spans="1:6">
      <c r="A326" s="97" t="s">
        <v>497</v>
      </c>
      <c r="B326" s="97" t="str">
        <f>VLOOKUP(A326,'[3]Product DB'!A:C,3,FALSE)</f>
        <v>Jupiter</v>
      </c>
      <c r="C326" s="97" t="str">
        <f>VLOOKUP(A326,'[3]Product DB'!A:D,4,FALSE)</f>
        <v xml:space="preserve">Jupiter Pana 105T -  105" widescreen LCD touchscreen; 21:9 aspect ratio; native 5K resolution (5120 x 2160); 4000:1 contrast ratio; 600 nit brightness; 178 degree viewing angle, 20 point simultaneous touch points.  3 year warranty. </v>
      </c>
      <c r="D326" s="97">
        <f>VLOOKUP(A326,'[3]Product DB'!A:H,8,FALSE)</f>
        <v>5</v>
      </c>
      <c r="E326" s="97">
        <f>VLOOKUP(A326,'[3]Product DB'!A:M,12,FALSE)</f>
        <v>9750</v>
      </c>
      <c r="F326" s="97">
        <f>VLOOKUP(A326,'[3]Product DB'!A:N,13,FALSE)</f>
        <v>12999</v>
      </c>
    </row>
    <row r="327" spans="1:6">
      <c r="A327" s="97" t="s">
        <v>2044</v>
      </c>
      <c r="B327" s="97" t="str">
        <f>VLOOKUP(A327,'[3]Product DB'!A:C,3,FALSE)</f>
        <v>Jupiter</v>
      </c>
      <c r="C327" s="97" t="str">
        <f>VLOOKUP(A327,'[3]Product DB'!A:D,4,FALSE)</f>
        <v xml:space="preserve">Jupiter Pana 105D -  105" widescreen LCD (non-touch); 21:9 aspect ratio; native 5K resolution (5120 x 2160); 4000:1 contrast ratio; 600 nit brightness; 178 degree viewing angle.  3 year warranty </v>
      </c>
      <c r="D327" s="97">
        <f>VLOOKUP(A327,'[3]Product DB'!A:H,8,FALSE)</f>
        <v>2</v>
      </c>
      <c r="E327" s="97">
        <f>VLOOKUP(A327,'[3]Product DB'!A:M,12,FALSE)</f>
        <v>9000</v>
      </c>
      <c r="F327" s="97">
        <f>VLOOKUP(A327,'[3]Product DB'!A:N,13,FALSE)</f>
        <v>11999</v>
      </c>
    </row>
    <row r="328" spans="1:6">
      <c r="A328" s="97" t="s">
        <v>128</v>
      </c>
      <c r="B328" s="97" t="str">
        <f>VLOOKUP(A328,'[3]Product DB'!A:C,3,FALSE)</f>
        <v>Jupiter</v>
      </c>
      <c r="C328" s="97" t="str">
        <f>VLOOKUP(A328,'[3]Product DB'!A:D,4,FALSE)</f>
        <v>Jupiter Pana 81D -  81" widescreen LCD (non-touch); 21:9 aspect ratio; native 5K resolution (5120 x 2160); 4000:1 contrast ratio; 600 nit brightness; 178 degree viewing angle.  3 year warranty</v>
      </c>
      <c r="D328" s="97">
        <f>VLOOKUP(A328,'[3]Product DB'!A:H,8,FALSE)</f>
        <v>0</v>
      </c>
      <c r="E328" s="97">
        <f>VLOOKUP(A328,'[3]Product DB'!A:M,12,FALSE)</f>
        <v>4500</v>
      </c>
      <c r="F328" s="97">
        <f>VLOOKUP(A328,'[3]Product DB'!A:N,13,FALSE)</f>
        <v>5999</v>
      </c>
    </row>
    <row r="329" spans="1:6">
      <c r="A329" s="97" t="s">
        <v>515</v>
      </c>
      <c r="B329" s="97" t="str">
        <f>VLOOKUP(A329,'[3]Product DB'!A:C,3,FALSE)</f>
        <v>Jupiter</v>
      </c>
      <c r="C329" s="97" t="str">
        <f>VLOOKUP(A329,'[3]Product DB'!A:D,4,FALSE)</f>
        <v>Jupiter Pana OPS Module - i7 - 11th generation Intel i7 processor OPS module</v>
      </c>
      <c r="D329" s="97">
        <f>VLOOKUP(A329,'[3]Product DB'!A:H,8,FALSE)</f>
        <v>1</v>
      </c>
      <c r="E329" s="97">
        <f>VLOOKUP(A329,'[3]Product DB'!A:M,12,FALSE)</f>
        <v>1190</v>
      </c>
      <c r="F329" s="97">
        <f>VLOOKUP(A329,'[3]Product DB'!A:N,13,FALSE)</f>
        <v>1399</v>
      </c>
    </row>
    <row r="330" spans="1:6">
      <c r="A330" s="97" t="s">
        <v>503</v>
      </c>
      <c r="B330" s="97" t="str">
        <f>VLOOKUP(A330,'[3]Product DB'!A:C,3,FALSE)</f>
        <v>Jupiter</v>
      </c>
      <c r="C330" s="97" t="str">
        <f>VLOOKUP(A330,'[3]Product DB'!A:D,4,FALSE)</f>
        <v>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v>
      </c>
      <c r="D330" s="97">
        <f>VLOOKUP(A330,'[3]Product DB'!A:H,8,FALSE)</f>
        <v>1</v>
      </c>
      <c r="E330" s="97">
        <f>VLOOKUP(A330,'[3]Product DB'!A:M,12,FALSE)</f>
        <v>760</v>
      </c>
      <c r="F330" s="97">
        <f>VLOOKUP(A330,'[3]Product DB'!A:N,13,FALSE)</f>
        <v>950</v>
      </c>
    </row>
    <row r="331" spans="1:6">
      <c r="A331" s="97" t="s">
        <v>508</v>
      </c>
      <c r="B331" s="97" t="str">
        <f>VLOOKUP(A331,'[3]Product DB'!A:C,3,FALSE)</f>
        <v>Jupiter</v>
      </c>
      <c r="C331" s="97" t="str">
        <f>VLOOKUP(A331,'[3]Product DB'!A:D,4,FALSE)</f>
        <v>Jupiter Pana X  - 105" widescreen LCD (non-touch); 21:9 aspect ratio; native 5K resolution (5120 x 2160) ,120Hz refresh rate; 1,000,000:1 contrast ratio; 2200 nit brightness; 178 degree viewing angle,  3 year warranty</v>
      </c>
      <c r="D331" s="97">
        <f>VLOOKUP(A331,'[3]Product DB'!A:H,8,FALSE)</f>
        <v>0</v>
      </c>
      <c r="E331" s="97">
        <f>VLOOKUP(A331,'[3]Product DB'!A:M,12,FALSE)</f>
        <v>15000</v>
      </c>
      <c r="F331" s="97">
        <f>VLOOKUP(A331,'[3]Product DB'!A:N,13,FALSE)</f>
        <v>19999</v>
      </c>
    </row>
    <row r="332" spans="1:6">
      <c r="A332" s="97" t="s">
        <v>506</v>
      </c>
      <c r="B332" s="97" t="str">
        <f>VLOOKUP(A332,'[3]Product DB'!A:C,3,FALSE)</f>
        <v>Jupiter</v>
      </c>
      <c r="C332" s="97" t="str">
        <f>VLOOKUP(A332,'[3]Product DB'!A:D,4,FALSE)</f>
        <v>Jupiter Pana X Touch - 105" widescreen LCD touchscreen; 21:9 aspect ratio; native 5K resolution (5120 x 2160) ,120Hz refresh rate; 1,000,000:1 contrast ratio; 2200 nit brightness; 178 degree viewing angle, FlatFrog Gen6 In Glass touch with 20 point simultaneous touch points.  3 year warranty</v>
      </c>
      <c r="D332" s="97">
        <f>VLOOKUP(A332,'[3]Product DB'!A:H,8,FALSE)</f>
        <v>0</v>
      </c>
      <c r="E332" s="97">
        <f>VLOOKUP(A332,'[3]Product DB'!A:M,12,FALSE)</f>
        <v>16500</v>
      </c>
      <c r="F332" s="97">
        <f>VLOOKUP(A332,'[3]Product DB'!A:N,13,FALSE)</f>
        <v>21999</v>
      </c>
    </row>
    <row r="333" spans="1:6">
      <c r="A333" s="97" t="s">
        <v>510</v>
      </c>
      <c r="B333" s="97" t="str">
        <f>VLOOKUP(A333,'[3]Product DB'!A:C,3,FALSE)</f>
        <v>Jupiter</v>
      </c>
      <c r="C333" s="97" t="str">
        <f>VLOOKUP(A333,'[3]Product DB'!A:D,4,FALSE)</f>
        <v>Jupiter Pana X Touch - 81" widescreen LCD (non-touch); 21:9 aspect ratio; native 5K resolution (5120 x 2160) ,120Hz refresh rate; 1,000,000:1 contrast ratio; 2100 nit brightness; 178 degree viewing angle, Metal-mesh capacitive with 40  simultaneous touch points.  3 year warranty</v>
      </c>
      <c r="D333" s="97">
        <f>VLOOKUP(A333,'[3]Product DB'!A:H,8,FALSE)</f>
        <v>0</v>
      </c>
      <c r="E333" s="97">
        <f>VLOOKUP(A333,'[3]Product DB'!A:M,12,FALSE)</f>
        <v>7500</v>
      </c>
      <c r="F333" s="97">
        <f>VLOOKUP(A333,'[3]Product DB'!A:N,13,FALSE)</f>
        <v>9999</v>
      </c>
    </row>
    <row r="334" spans="1:6">
      <c r="A334" s="97" t="s">
        <v>2045</v>
      </c>
      <c r="B334" s="97" t="str">
        <f>VLOOKUP(A334,'[3]Product DB'!A:C,3,FALSE)</f>
        <v>Jupiter</v>
      </c>
      <c r="C334" s="97" t="str">
        <f>VLOOKUP(A334,'[3]Product DB'!A:D,4,FALSE)</f>
        <v>Jupiter Pana X Touch - 81" widescreen LCD touchscreen; 21:9 aspect ratio; native 5K resolution (5120 x 2160) ,120Hz refresh rate; 1,000,000:1 contrast ratio; 1900 nit brightness; 178 degree viewing angle, Metal-mesh capacitive with 40  simultaneous touch points.  3 year warranty</v>
      </c>
      <c r="D334" s="97">
        <f>VLOOKUP(A334,'[3]Product DB'!A:H,8,FALSE)</f>
        <v>0</v>
      </c>
      <c r="E334" s="97">
        <f>VLOOKUP(A334,'[3]Product DB'!A:M,12,FALSE)</f>
        <v>9750</v>
      </c>
      <c r="F334" s="97">
        <f>VLOOKUP(A334,'[3]Product DB'!A:N,13,FALSE)</f>
        <v>12999</v>
      </c>
    </row>
    <row r="335" spans="1:6">
      <c r="A335" s="97" t="s">
        <v>500</v>
      </c>
      <c r="B335" s="97" t="str">
        <f>VLOOKUP(A335,'[3]Product DB'!A:C,3,FALSE)</f>
        <v>Jupiter</v>
      </c>
      <c r="C335" s="97" t="str">
        <f>VLOOKUP(A335,'[3]Product DB'!A:D,4,FALSE)</f>
        <v xml:space="preserve">Jupiter Pana 81T -  81" widescreen LCD touchscreen; 21:9 aspect ratio; native 5K resolution (5120 x 2160); 4000:1 contrast ratio; 600 nit brightness; 178 degree viewing angle, 20 point simultaneous touch points.  3 year warranty. </v>
      </c>
      <c r="D335" s="97">
        <f>VLOOKUP(A335,'[3]Product DB'!A:H,8,FALSE)</f>
        <v>0</v>
      </c>
      <c r="E335" s="97">
        <f>VLOOKUP(A335,'[3]Product DB'!A:M,12,FALSE)</f>
        <v>5250</v>
      </c>
      <c r="F335" s="97">
        <f>VLOOKUP(A335,'[3]Product DB'!A:N,13,FALSE)</f>
        <v>6999</v>
      </c>
    </row>
    <row r="336" spans="1:6">
      <c r="A336" s="97" t="s">
        <v>512</v>
      </c>
      <c r="B336" s="97" t="str">
        <f>VLOOKUP(A336,'[3]Product DB'!A:C,3,FALSE)</f>
        <v>Jupiter</v>
      </c>
      <c r="C336" s="97" t="str">
        <f>VLOOKUP(A336,'[3]Product DB'!A:D,4,FALSE)</f>
        <v>Pana-JPCMw Computer Module: Intel i7 12700H desktop processor, 16GB SODIMM DDR4 dual-channel memory, 256GB NVME, TPM2.0, Discrete graphics, Nvidia RTX3050, 21:9 5K 120Hz Display Support. Win 10 Pro. Fits into Jupiter-unique slot on Pana X displays, touch or non-touch models.</v>
      </c>
      <c r="D336" s="97">
        <f>VLOOKUP(A336,'[3]Product DB'!A:H,8,FALSE)</f>
        <v>0</v>
      </c>
      <c r="E336" s="97">
        <f>VLOOKUP(A336,'[3]Product DB'!A:M,12,FALSE)</f>
        <v>2121</v>
      </c>
      <c r="F336" s="97">
        <f>VLOOKUP(A336,'[3]Product DB'!A:N,13,FALSE)</f>
        <v>2827.5</v>
      </c>
    </row>
    <row r="337" spans="1:6">
      <c r="A337" s="97" t="s">
        <v>552</v>
      </c>
      <c r="B337" s="97" t="str">
        <f>VLOOKUP(A337,'[3]Product DB'!A:C,3,FALSE)</f>
        <v>Jupiter</v>
      </c>
      <c r="C337" s="97" t="str">
        <f>VLOOKUP(A337,'[3]Product DB'!A:D,4,FALSE)</f>
        <v>Jupiter Zavus XP12-4K -  217" display; native 4K resolution; 1.2mm Pixel Pitch, 1,000,000:1 contrast ratio; 1000 nit brightness;  3840Hz Scan Rate, 170 degree viewing angle. 3 Year Warranty. Thin Profile Ideal for Surface Mount</v>
      </c>
      <c r="D337" s="97">
        <f>VLOOKUP(A337,'[3]Product DB'!A:H,8,FALSE)</f>
        <v>0</v>
      </c>
      <c r="E337" s="97">
        <f>VLOOKUP(A337,'[3]Product DB'!A:M,12,FALSE)</f>
        <v>178172</v>
      </c>
      <c r="F337" s="97">
        <f>VLOOKUP(A337,'[3]Product DB'!A:N,13,FALSE)</f>
        <v>212000</v>
      </c>
    </row>
    <row r="338" spans="1:6">
      <c r="A338" s="97" t="s">
        <v>550</v>
      </c>
      <c r="B338" s="97" t="str">
        <f>VLOOKUP(A338,'[3]Product DB'!A:C,3,FALSE)</f>
        <v>Jupiter</v>
      </c>
      <c r="C338" s="97" t="str">
        <f>VLOOKUP(A338,'[3]Product DB'!A:D,4,FALSE)</f>
        <v>Jupiter Zavus XP12-5K -  281" display; native 5K resolution; 1.2mm Pixel Pitch, 1,000,000:1 contrast ratio; 1000 nit brightness;  3840Hz Scan Rate, 170 degree viewing angle. 3 Year Warranty. Thin Profile Ideal for Surface Mount</v>
      </c>
      <c r="D338" s="97">
        <f>VLOOKUP(A338,'[3]Product DB'!A:H,8,FALSE)</f>
        <v>0</v>
      </c>
      <c r="E338" s="97">
        <f>VLOOKUP(A338,'[3]Product DB'!A:M,12,FALSE)</f>
        <v>231508</v>
      </c>
      <c r="F338" s="97">
        <f>VLOOKUP(A338,'[3]Product DB'!A:N,13,FALSE)</f>
        <v>275000</v>
      </c>
    </row>
    <row r="339" spans="1:6">
      <c r="A339" s="97" t="s">
        <v>544</v>
      </c>
      <c r="B339" s="97" t="str">
        <f>VLOOKUP(A339,'[3]Product DB'!A:C,3,FALSE)</f>
        <v>Jupiter</v>
      </c>
      <c r="C339" s="97" t="str">
        <f>VLOOKUP(A339,'[3]Product DB'!A:D,4,FALSE)</f>
        <v>Jupiter Zavus XP7-4K -  131" display; native 4K resolution; 0.7mm Pixel Pitch, 1,000,000:1 contrast ratio; 1000 nit brightness;  3840Hz Scan Rate, 170 degree viewing angle. 3 Year Warranty. Thin Profile Ideal for Surface Mount</v>
      </c>
      <c r="D339" s="97">
        <f>VLOOKUP(A339,'[3]Product DB'!A:H,8,FALSE)</f>
        <v>0</v>
      </c>
      <c r="E339" s="97">
        <f>VLOOKUP(A339,'[3]Product DB'!A:M,12,FALSE)</f>
        <v>205472</v>
      </c>
      <c r="F339" s="97">
        <f>VLOOKUP(A339,'[3]Product DB'!A:N,13,FALSE)</f>
        <v>244000</v>
      </c>
    </row>
    <row r="340" spans="1:6">
      <c r="A340" s="97" t="s">
        <v>542</v>
      </c>
      <c r="B340" s="97" t="str">
        <f>VLOOKUP(A340,'[3]Product DB'!A:C,3,FALSE)</f>
        <v>Jupiter</v>
      </c>
      <c r="C340" s="97" t="str">
        <f>VLOOKUP(A340,'[3]Product DB'!A:D,4,FALSE)</f>
        <v xml:space="preserve">Jupiter Zavus XP7-5K -  165" display; native 5K resolution; 0.7mm Pixel Pitch, 1,000,000:1 contrast ratio; 1000 nit brightness;  3840Hz Scan Rate, 170 degree viewing angle. 3 Year Warranty. Thin Profile Ideal for Surface Mount. </v>
      </c>
      <c r="D340" s="97">
        <f>VLOOKUP(A340,'[3]Product DB'!A:H,8,FALSE)</f>
        <v>0</v>
      </c>
      <c r="E340" s="97">
        <f>VLOOKUP(A340,'[3]Product DB'!A:M,12,FALSE)</f>
        <v>268098</v>
      </c>
      <c r="F340" s="97">
        <f>VLOOKUP(A340,'[3]Product DB'!A:N,13,FALSE)</f>
        <v>319000</v>
      </c>
    </row>
    <row r="341" spans="1:6">
      <c r="A341" s="97" t="s">
        <v>548</v>
      </c>
      <c r="B341" s="97" t="str">
        <f>VLOOKUP(A341,'[3]Product DB'!A:C,3,FALSE)</f>
        <v>Jupiter</v>
      </c>
      <c r="C341" s="97" t="str">
        <f>VLOOKUP(A341,'[3]Product DB'!A:D,4,FALSE)</f>
        <v>Jupiter Zavus XP9-4K -  163" display; native 4K resolution; 0.9mm Pixel Pitch, 1,000,000:1 contrast ratio; 1000 nit brightness;  3840Hz Scan Rate, 170 degree viewing angle. 3 Year Warranty. Thin Profile Ideal for Surface Mount</v>
      </c>
      <c r="D341" s="97">
        <f>VLOOKUP(A341,'[3]Product DB'!A:H,8,FALSE)</f>
        <v>0</v>
      </c>
      <c r="E341" s="97">
        <f>VLOOKUP(A341,'[3]Product DB'!A:M,12,FALSE)</f>
        <v>200041</v>
      </c>
      <c r="F341" s="97">
        <f>VLOOKUP(A341,'[3]Product DB'!A:N,13,FALSE)</f>
        <v>238000</v>
      </c>
    </row>
    <row r="342" spans="1:6">
      <c r="A342" s="97" t="s">
        <v>546</v>
      </c>
      <c r="B342" s="97" t="str">
        <f>VLOOKUP(A342,'[3]Product DB'!A:C,3,FALSE)</f>
        <v>Jupiter</v>
      </c>
      <c r="C342" s="97" t="str">
        <f>VLOOKUP(A342,'[3]Product DB'!A:D,4,FALSE)</f>
        <v>Jupiter Zavus XP9-5K -  205" display; native 5K resolution; 0.9mm Pixel Pitch, 1,000,000:1 contrast ratio; 1000 nit brightness;  3840Hz Scan Rate, 170 degree viewing angle. 3 Year Warranty. Thin Profile Ideal for Surface Mount</v>
      </c>
      <c r="D342" s="97">
        <f>VLOOKUP(A342,'[3]Product DB'!A:H,8,FALSE)</f>
        <v>0</v>
      </c>
      <c r="E342" s="97">
        <f>VLOOKUP(A342,'[3]Product DB'!A:M,12,FALSE)</f>
        <v>260858</v>
      </c>
      <c r="F342" s="97">
        <f>VLOOKUP(A342,'[3]Product DB'!A:N,13,FALSE)</f>
        <v>310000</v>
      </c>
    </row>
    <row r="343" spans="1:6">
      <c r="A343" s="97" t="s">
        <v>643</v>
      </c>
      <c r="B343" s="97" t="str">
        <f>VLOOKUP(A343,'[3]Product DB'!A:C,3,FALSE)</f>
        <v>Maxhub</v>
      </c>
      <c r="C343" s="97" t="str">
        <f>VLOOKUP(A343,'[3]Product DB'!A:D,4,FALSE)</f>
        <v>MAXHUB XBoard V7 series C9850 98"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50MP Camera. Speakers 2 x 10W + 20W Subwoofer.8 mic array up to 15m range.</v>
      </c>
      <c r="D343" s="97">
        <f>VLOOKUP(A343,'[3]Product DB'!A:H,8,FALSE)</f>
        <v>0</v>
      </c>
      <c r="E343" s="97">
        <f>VLOOKUP(A343,'[3]Product DB'!A:M,12,FALSE)</f>
        <v>5869.5652173913049</v>
      </c>
      <c r="F343" s="97">
        <f>VLOOKUP(A343,'[3]Product DB'!A:N,13,FALSE)</f>
        <v>6194</v>
      </c>
    </row>
    <row r="344" spans="1:6">
      <c r="A344" s="97" t="s">
        <v>732</v>
      </c>
      <c r="B344" s="97" t="str">
        <f>VLOOKUP(A344,'[3]Product DB'!A:C,3,FALSE)</f>
        <v>Maxhub</v>
      </c>
      <c r="C344" s="97" t="str">
        <f>VLOOKUP(A344,'[3]Product DB'!A:D,4,FALSE)</f>
        <v>MAXHUB Capture System CM30K Ceiling Microphone</v>
      </c>
      <c r="D344" s="97">
        <f>VLOOKUP(A344,'[3]Product DB'!A:H,8,FALSE)</f>
        <v>0</v>
      </c>
      <c r="E344" s="97">
        <f>VLOOKUP(A344,'[3]Product DB'!A:M,12,FALSE)</f>
        <v>978.26086956521749</v>
      </c>
      <c r="F344" s="97">
        <f>VLOOKUP(A344,'[3]Product DB'!A:N,13,FALSE)</f>
        <v>1035</v>
      </c>
    </row>
    <row r="345" spans="1:6">
      <c r="A345" s="97" t="s">
        <v>735</v>
      </c>
      <c r="B345" s="97" t="str">
        <f>VLOOKUP(A345,'[3]Product DB'!A:C,3,FALSE)</f>
        <v>Maxhub</v>
      </c>
      <c r="C345" s="97" t="str">
        <f>VLOOKUP(A345,'[3]Product DB'!A:D,4,FALSE)</f>
        <v>MAXHUB Raptor V3 Series LP135F07 All-In-One Ultra-slim SMD Lite</v>
      </c>
      <c r="D345" s="97">
        <f>VLOOKUP(A345,'[3]Product DB'!A:H,8,FALSE)</f>
        <v>0</v>
      </c>
      <c r="E345" s="97">
        <f>VLOOKUP(A345,'[3]Product DB'!A:M,12,FALSE)</f>
        <v>13975.155279503108</v>
      </c>
      <c r="F345" s="97">
        <f>VLOOKUP(A345,'[3]Product DB'!A:N,13,FALSE)</f>
        <v>14753</v>
      </c>
    </row>
    <row r="346" spans="1:6">
      <c r="A346" s="97" t="s">
        <v>739</v>
      </c>
      <c r="B346" s="97" t="str">
        <f>VLOOKUP(A346,'[3]Product DB'!A:C,3,FALSE)</f>
        <v>Maxhub</v>
      </c>
      <c r="C346" s="97" t="str">
        <f>VLOOKUP(A346,'[3]Product DB'!A:D,4,FALSE)</f>
        <v>MAXHUB Raptor V3 Series LP135V07C All-In-One Ultra-slim COB Lite</v>
      </c>
      <c r="D346" s="97">
        <f>VLOOKUP(A346,'[3]Product DB'!A:H,8,FALSE)</f>
        <v>0</v>
      </c>
      <c r="E346" s="97">
        <f>VLOOKUP(A346,'[3]Product DB'!A:M,12,FALSE)</f>
        <v>18633.54037267081</v>
      </c>
      <c r="F346" s="97">
        <f>VLOOKUP(A346,'[3]Product DB'!A:N,13,FALSE)</f>
        <v>19665</v>
      </c>
    </row>
    <row r="347" spans="1:6">
      <c r="A347" s="97" t="s">
        <v>737</v>
      </c>
      <c r="B347" s="97" t="str">
        <f>VLOOKUP(A347,'[3]Product DB'!A:C,3,FALSE)</f>
        <v>Maxhub</v>
      </c>
      <c r="C347" s="97" t="str">
        <f>VLOOKUP(A347,'[3]Product DB'!A:D,4,FALSE)</f>
        <v>MAXHUB Raptor V3 Series LP162F07 All-In-One Ultra-slim SMD Lite</v>
      </c>
      <c r="D347" s="97">
        <f>VLOOKUP(A347,'[3]Product DB'!A:H,8,FALSE)</f>
        <v>0</v>
      </c>
      <c r="E347" s="97">
        <f>VLOOKUP(A347,'[3]Product DB'!A:M,12,FALSE)</f>
        <v>15971.606033717839</v>
      </c>
      <c r="F347" s="97">
        <f>VLOOKUP(A347,'[3]Product DB'!A:N,13,FALSE)</f>
        <v>16862</v>
      </c>
    </row>
    <row r="348" spans="1:6">
      <c r="A348" s="97" t="s">
        <v>759</v>
      </c>
      <c r="B348" s="97" t="str">
        <f>VLOOKUP(A348,'[3]Product DB'!A:C,3,FALSE)</f>
        <v>Maxhub</v>
      </c>
      <c r="C348" s="97" t="str">
        <f>VLOOKUP(A348,'[3]Product DB'!A:D,4,FALSE)</f>
        <v>MAXHUB Foldable 110” All-in-One LED display</v>
      </c>
      <c r="D348" s="97">
        <f>VLOOKUP(A348,'[3]Product DB'!A:H,8,FALSE)</f>
        <v>0</v>
      </c>
      <c r="E348" s="97">
        <f>VLOOKUP(A348,'[3]Product DB'!A:M,12,FALSE)</f>
        <v>23957.409050576724</v>
      </c>
      <c r="F348" s="97">
        <f>VLOOKUP(A348,'[3]Product DB'!A:N,13,FALSE)</f>
        <v>25289</v>
      </c>
    </row>
    <row r="349" spans="1:6">
      <c r="A349" s="97" t="s">
        <v>761</v>
      </c>
      <c r="B349" s="97" t="str">
        <f>VLOOKUP(A349,'[3]Product DB'!A:C,3,FALSE)</f>
        <v>Maxhub</v>
      </c>
      <c r="C349" s="97" t="str">
        <f>VLOOKUP(A349,'[3]Product DB'!A:D,4,FALSE)</f>
        <v>MAXHUB Foldable 138” All-in-One LED display</v>
      </c>
      <c r="D349" s="97">
        <f>VLOOKUP(A349,'[3]Product DB'!A:H,8,FALSE)</f>
        <v>0</v>
      </c>
      <c r="E349" s="97">
        <f>VLOOKUP(A349,'[3]Product DB'!A:M,12,FALSE)</f>
        <v>25288.376220053244</v>
      </c>
      <c r="F349" s="97">
        <f>VLOOKUP(A349,'[3]Product DB'!A:N,13,FALSE)</f>
        <v>26695</v>
      </c>
    </row>
    <row r="350" spans="1:6">
      <c r="A350" s="97" t="s">
        <v>771</v>
      </c>
      <c r="B350" s="97" t="str">
        <f>VLOOKUP(A350,'[3]Product DB'!A:C,3,FALSE)</f>
        <v>MAXHUB</v>
      </c>
      <c r="C350" s="97" t="str">
        <f>VLOOKUP(A350,'[3]Product DB'!A:D,4,FALSE)</f>
        <v>MAXHUB Lectern Bundle including : Desktop Lectern, Lectern Mic x 2, Wireless audio hub</v>
      </c>
      <c r="D350" s="97">
        <f>VLOOKUP(A350,'[3]Product DB'!A:H,8,FALSE)</f>
        <v>0</v>
      </c>
      <c r="E350" s="97">
        <f>VLOOKUP(A350,'[3]Product DB'!A:M,12,FALSE)</f>
        <v>2864.906832298137</v>
      </c>
      <c r="F350" s="97">
        <f>VLOOKUP(A350,'[3]Product DB'!A:N,13,FALSE)</f>
        <v>3600</v>
      </c>
    </row>
    <row r="351" spans="1:6">
      <c r="A351" s="97" t="s">
        <v>768</v>
      </c>
      <c r="B351" s="97" t="str">
        <f>VLOOKUP(A351,'[3]Product DB'!A:C,3,FALSE)</f>
        <v>MAXHUB</v>
      </c>
      <c r="C351" s="97" t="str">
        <f>VLOOKUP(A351,'[3]Product DB'!A:D,4,FALSE)</f>
        <v>MAXHUB Mobile stand, support 110", 120", 138" ,150“?165" MAXHUB LED</v>
      </c>
      <c r="D351" s="97">
        <f>VLOOKUP(A351,'[3]Product DB'!A:H,8,FALSE)</f>
        <v>0</v>
      </c>
      <c r="E351" s="97">
        <f>VLOOKUP(A351,'[3]Product DB'!A:M,12,FALSE)</f>
        <v>838.5093167701865</v>
      </c>
      <c r="F351" s="97">
        <f>VLOOKUP(A351,'[3]Product DB'!A:N,13,FALSE)</f>
        <v>1400</v>
      </c>
    </row>
    <row r="352" spans="1:6">
      <c r="A352" s="97" t="s">
        <v>645</v>
      </c>
      <c r="B352" s="97" t="str">
        <f>VLOOKUP(A352,'[3]Product DB'!A:C,3,FALSE)</f>
        <v>Maxhub</v>
      </c>
      <c r="C352" s="97" t="str">
        <f>VLOOKUP(A352,'[3]Product DB'!A:D,4,FALSE)</f>
        <v>MAXHUB XBoard V7 series T8650 86" All-in-one Conference Interactive Touch Display.  16:9, 3840 x 2160 resolution Mini-LED Display, 350 nit, 5000:1 contrast ratio. 444 channels high-precision capacitive touch. 3 x 50MP Cameras (Panroma + Telephoto + Telephoto), 2 x Optical Zoom / 5 x Digital Zoom). Speakers 4 x 10W + 20W Subwoofer.16 mic array up to 15m range.</v>
      </c>
      <c r="D352" s="97">
        <f>VLOOKUP(A352,'[3]Product DB'!A:H,8,FALSE)</f>
        <v>0</v>
      </c>
      <c r="E352" s="97">
        <f>VLOOKUP(A352,'[3]Product DB'!A:M,12,FALSE)</f>
        <v>6260.8695652173919</v>
      </c>
      <c r="F352" s="97">
        <f>VLOOKUP(A352,'[3]Product DB'!A:N,13,FALSE)</f>
        <v>6612</v>
      </c>
    </row>
    <row r="353" spans="1:6">
      <c r="A353" s="97" t="s">
        <v>663</v>
      </c>
      <c r="B353" s="97" t="str">
        <f>VLOOKUP(A353,'[3]Product DB'!A:C,3,FALSE)</f>
        <v>Maxhub</v>
      </c>
      <c r="C353" s="97" t="str">
        <f>VLOOKUP(A353,'[3]Product DB'!A:D,4,FALSE)</f>
        <v>MAXHUB Wall Mount Bracket for TCP30T/TCP31T/TCP33T/TCP35T/AP30</v>
      </c>
      <c r="D353" s="97">
        <f>VLOOKUP(A353,'[3]Product DB'!A:H,8,FALSE)</f>
        <v>0</v>
      </c>
      <c r="E353" s="97">
        <f>VLOOKUP(A353,'[3]Product DB'!A:M,12,FALSE)</f>
        <v>44</v>
      </c>
      <c r="F353" s="97">
        <f>VLOOKUP(A353,'[3]Product DB'!A:N,13,FALSE)</f>
        <v>66</v>
      </c>
    </row>
    <row r="354" spans="1:6">
      <c r="A354" s="97" t="s">
        <v>647</v>
      </c>
      <c r="B354" s="97" t="str">
        <f>VLOOKUP(A354,'[3]Product DB'!A:C,3,FALSE)</f>
        <v>MAXHUB</v>
      </c>
      <c r="C354" s="97" t="str">
        <f>VLOOKUP(A354,'[3]Product DB'!A:D,4,FALSE)</f>
        <v>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v>
      </c>
      <c r="D354" s="97">
        <f>VLOOKUP(A354,'[3]Product DB'!A:H,8,FALSE)</f>
        <v>0</v>
      </c>
      <c r="E354" s="97">
        <f>VLOOKUP(A354,'[3]Product DB'!A:M,12,FALSE)</f>
        <v>3129.6521739130435</v>
      </c>
      <c r="F354" s="97">
        <f>VLOOKUP(A354,'[3]Product DB'!A:N,13,FALSE)</f>
        <v>3389</v>
      </c>
    </row>
    <row r="355" spans="1:6">
      <c r="A355" s="97" t="s">
        <v>651</v>
      </c>
      <c r="B355" s="97" t="str">
        <f>VLOOKUP(A355,'[3]Product DB'!A:C,3,FALSE)</f>
        <v>MAXHUB</v>
      </c>
      <c r="C355" s="97" t="str">
        <f>VLOOKUP(A355,'[3]Product DB'!A:D,4,FALSE)</f>
        <v>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v>
      </c>
      <c r="D355" s="97">
        <f>VLOOKUP(A355,'[3]Product DB'!A:H,8,FALSE)</f>
        <v>0</v>
      </c>
      <c r="E355" s="97">
        <f>VLOOKUP(A355,'[3]Product DB'!A:M,12,FALSE)</f>
        <v>4851.3913043478269</v>
      </c>
      <c r="F355" s="97">
        <f>VLOOKUP(A355,'[3]Product DB'!A:N,13,FALSE)</f>
        <v>5253</v>
      </c>
    </row>
    <row r="356" spans="1:6">
      <c r="A356" s="97" t="s">
        <v>632</v>
      </c>
      <c r="B356" s="97" t="str">
        <f>VLOOKUP(A356,'[3]Product DB'!A:C,3,FALSE)</f>
        <v>MAXHUB</v>
      </c>
      <c r="C356" s="97" t="str">
        <f>VLOOKUP(A356,'[3]Product DB'!A:D,4,FALSE)</f>
        <v>Wall Mount for MAXHUB Commercial Display  105"</v>
      </c>
      <c r="D356" s="97">
        <f>VLOOKUP(A356,'[3]Product DB'!A:H,8,FALSE)</f>
        <v>0</v>
      </c>
      <c r="E356" s="97">
        <f>VLOOKUP(A356,'[3]Product DB'!A:M,12,FALSE)</f>
        <v>49</v>
      </c>
      <c r="F356" s="97">
        <f>VLOOKUP(A356,'[3]Product DB'!A:N,13,FALSE)</f>
        <v>60.000000000000007</v>
      </c>
    </row>
    <row r="357" spans="1:6">
      <c r="A357" s="97" t="s">
        <v>627</v>
      </c>
      <c r="B357" s="97" t="str">
        <f>VLOOKUP(A357,'[3]Product DB'!A:C,3,FALSE)</f>
        <v>MAXHUB</v>
      </c>
      <c r="C357" s="97" t="str">
        <f>VLOOKUP(A357,'[3]Product DB'!A:D,4,FALSE)</f>
        <v>Wall Mount for MAXHUB Commercial Display 43"~55"</v>
      </c>
      <c r="D357" s="97">
        <f>VLOOKUP(A357,'[3]Product DB'!A:H,8,FALSE)</f>
        <v>0</v>
      </c>
      <c r="E357" s="97">
        <f>VLOOKUP(A357,'[3]Product DB'!A:M,12,FALSE)</f>
        <v>39</v>
      </c>
      <c r="F357" s="97">
        <f>VLOOKUP(A357,'[3]Product DB'!A:N,13,FALSE)</f>
        <v>46</v>
      </c>
    </row>
    <row r="358" spans="1:6">
      <c r="A358" s="97" t="s">
        <v>630</v>
      </c>
      <c r="B358" s="97" t="str">
        <f>VLOOKUP(A358,'[3]Product DB'!A:C,3,FALSE)</f>
        <v>MAXHUB</v>
      </c>
      <c r="C358" s="97" t="str">
        <f>VLOOKUP(A358,'[3]Product DB'!A:D,4,FALSE)</f>
        <v>Wall Mount for MAXHUB Commercial Display  65"~98"</v>
      </c>
      <c r="D358" s="97">
        <f>VLOOKUP(A358,'[3]Product DB'!A:H,8,FALSE)</f>
        <v>0</v>
      </c>
      <c r="E358" s="97">
        <f>VLOOKUP(A358,'[3]Product DB'!A:M,12,FALSE)</f>
        <v>44</v>
      </c>
      <c r="F358" s="97">
        <f>VLOOKUP(A358,'[3]Product DB'!A:N,13,FALSE)</f>
        <v>53</v>
      </c>
    </row>
    <row r="359" spans="1:6">
      <c r="A359" s="97" t="s">
        <v>678</v>
      </c>
      <c r="B359" s="97" t="str">
        <f>VLOOKUP(A359,'[3]Product DB'!A:C,3,FALSE)</f>
        <v>MAXHUB</v>
      </c>
      <c r="C359" s="97" t="str">
        <f>VLOOKUP(A359,'[3]Product DB'!A:D,4,FALSE)</f>
        <v>MAXHUB XCore Kit Pro + U50</v>
      </c>
      <c r="D359" s="97">
        <f>VLOOKUP(A359,'[3]Product DB'!A:H,8,FALSE)</f>
        <v>0</v>
      </c>
      <c r="E359" s="97">
        <f>VLOOKUP(A359,'[3]Product DB'!A:M,12,FALSE)</f>
        <v>2437.826086956522</v>
      </c>
      <c r="F359" s="97">
        <f>VLOOKUP(A359,'[3]Product DB'!A:N,13,FALSE)</f>
        <v>2709</v>
      </c>
    </row>
    <row r="360" spans="1:6">
      <c r="A360" s="97" t="s">
        <v>608</v>
      </c>
      <c r="B360" s="97" t="str">
        <f>VLOOKUP(A360,'[3]Product DB'!A:C,3,FALSE)</f>
        <v>MAXHUB</v>
      </c>
      <c r="C360" s="97" t="str">
        <f>VLOOKUP(A360,'[3]Product DB'!A:D,4,FALSE)</f>
        <v>MAXHUB CMB Series ND43CMB 43" 4K Commercial Display. 4K Display, Anti-Glare, 500 nits brightness, 98% sRGB. Android 14.0, 4GB RAM, 32GB Storage, A73×4 CPU. Full Featured Type-C, BT5.2, WiFi-6 supported/ 2 x 16W Built-in Speakers / Orientation: Portrait / Landscape, 7×24 operation hours.</v>
      </c>
      <c r="D360" s="97">
        <f>VLOOKUP(A360,'[3]Product DB'!A:H,8,FALSE)</f>
        <v>0</v>
      </c>
      <c r="E360" s="97">
        <f>VLOOKUP(A360,'[3]Product DB'!A:M,12,FALSE)</f>
        <v>396.73913043478262</v>
      </c>
      <c r="F360" s="97">
        <f>VLOOKUP(A360,'[3]Product DB'!A:N,13,FALSE)</f>
        <v>569</v>
      </c>
    </row>
    <row r="361" spans="1:6">
      <c r="A361" s="97" t="s">
        <v>610</v>
      </c>
      <c r="B361" s="97" t="str">
        <f>VLOOKUP(A361,'[3]Product DB'!A:C,3,FALSE)</f>
        <v>MAXHUB</v>
      </c>
      <c r="C361" s="97" t="str">
        <f>VLOOKUP(A361,'[3]Product DB'!A:D,4,FALSE)</f>
        <v>MAXHUB CMB Series ND50CMB 50" 4K Commercial Display/ 4K Display, Anti-Glare, 500 nits brightness, 98% sRGB. Android 14.0, 4GB RAM, 32GB Storage, A73×4 CPU. Full Featured Type-C, BT5.2, WiFi-6 supported/ 2 x 16W Built-in Speakers / Orientation: Portrait / Landscape, 7×24 operation hours.</v>
      </c>
      <c r="D361" s="97">
        <f>VLOOKUP(A361,'[3]Product DB'!A:H,8,FALSE)</f>
        <v>0</v>
      </c>
      <c r="E361" s="97">
        <f>VLOOKUP(A361,'[3]Product DB'!A:M,12,FALSE)</f>
        <v>642.857142857143</v>
      </c>
      <c r="F361" s="97">
        <f>VLOOKUP(A361,'[3]Product DB'!A:N,13,FALSE)</f>
        <v>709</v>
      </c>
    </row>
    <row r="362" spans="1:6">
      <c r="A362" s="97" t="s">
        <v>612</v>
      </c>
      <c r="B362" s="97" t="str">
        <f>VLOOKUP(A362,'[3]Product DB'!A:C,3,FALSE)</f>
        <v>MAXHUB</v>
      </c>
      <c r="C362" s="97" t="str">
        <f>VLOOKUP(A362,'[3]Product DB'!A:D,4,FALSE)</f>
        <v>MAXHUB CMB Series ND55CMB 55" 4K Commercial Display. 4K Display, Anti-Glare, 500 nits brightness, 98% sRGB. Android 14.0, 4GB RAM, 32GB Storage, A73×4 CPU. Full Featured Type-C, BT5.2, WiFi-6 supported/ 2 x 16W Built-in Speakers / Orientation: Portrait / Landscape, 7×24 operation hours.</v>
      </c>
      <c r="D362" s="97">
        <f>VLOOKUP(A362,'[3]Product DB'!A:H,8,FALSE)</f>
        <v>0</v>
      </c>
      <c r="E362" s="97">
        <f>VLOOKUP(A362,'[3]Product DB'!A:M,12,FALSE)</f>
        <v>642.857142857143</v>
      </c>
      <c r="F362" s="97">
        <f>VLOOKUP(A362,'[3]Product DB'!A:N,13,FALSE)</f>
        <v>709</v>
      </c>
    </row>
    <row r="363" spans="1:6">
      <c r="A363" s="97" t="s">
        <v>614</v>
      </c>
      <c r="B363" s="97" t="str">
        <f>VLOOKUP(A363,'[3]Product DB'!A:C,3,FALSE)</f>
        <v>MAXHUB</v>
      </c>
      <c r="C363" s="97" t="str">
        <f>VLOOKUP(A363,'[3]Product DB'!A:D,4,FALSE)</f>
        <v>MAXHUB CMB Series ND65CMB 65" 4K Commercial Display. 4K Display, Anti-Glare, 500 nits brightness, 98% sRGB. Android 14.0, 4GB RAM, 32GB Storage, A73×4 CPU. Full Featured Type-C, BT5.2, WiFi-6 supported/ 2 x 16W Built-in Speakers / Orientation: Portrait / Landscape, 7×24 operation hours.</v>
      </c>
      <c r="D363" s="97">
        <f>VLOOKUP(A363,'[3]Product DB'!A:H,8,FALSE)</f>
        <v>0</v>
      </c>
      <c r="E363" s="97">
        <f>VLOOKUP(A363,'[3]Product DB'!A:M,12,FALSE)</f>
        <v>950.31055900621152</v>
      </c>
      <c r="F363" s="97">
        <f>VLOOKUP(A363,'[3]Product DB'!A:N,13,FALSE)</f>
        <v>1059</v>
      </c>
    </row>
    <row r="364" spans="1:6">
      <c r="A364" s="97" t="s">
        <v>616</v>
      </c>
      <c r="B364" s="97" t="str">
        <f>VLOOKUP(A364,'[3]Product DB'!A:C,3,FALSE)</f>
        <v>MAXHUB</v>
      </c>
      <c r="C364" s="97" t="str">
        <f>VLOOKUP(A364,'[3]Product DB'!A:D,4,FALSE)</f>
        <v>MAXHUB CMB Series ND75CMB 75" 4K Commercial Display. 4K Display, Anti-Glare, 500 nits brightness, 98% sRGB. Android 14.0, 4GB RAM, 32GB Storage, A73×4 CPU. Full Featured Type-C, BT5.2, WiFi-6 supported/ 2 x 16W Built-in Speakers / Orientation: Portrait / Landscape, 7×24 operation hours.</v>
      </c>
      <c r="D364" s="97">
        <f>VLOOKUP(A364,'[3]Product DB'!A:H,8,FALSE)</f>
        <v>0</v>
      </c>
      <c r="E364" s="97">
        <f>VLOOKUP(A364,'[3]Product DB'!A:M,12,FALSE)</f>
        <v>1327.6397515527954</v>
      </c>
      <c r="F364" s="97">
        <f>VLOOKUP(A364,'[3]Product DB'!A:N,13,FALSE)</f>
        <v>1479</v>
      </c>
    </row>
    <row r="365" spans="1:6">
      <c r="A365" s="97" t="s">
        <v>618</v>
      </c>
      <c r="B365" s="97" t="str">
        <f>VLOOKUP(A365,'[3]Product DB'!A:C,3,FALSE)</f>
        <v>MAXHUB</v>
      </c>
      <c r="C365" s="97" t="str">
        <f>VLOOKUP(A365,'[3]Product DB'!A:D,4,FALSE)</f>
        <v>MAXHUB CMB Series ND86CMB 86" 4K Commercial Display. 4K Display, Anti-Glare, 500 nits brightness, 98% sRGB. Android 14.0, 4GB RAM, 32GB Storage, A73×4 CPU. Full Featured Type-C, BT5.2, WiFi-6 supported/ 2 x 16W Built-in Speakers / Orientation: Portrait / Landscape, 7×24 operation hours.</v>
      </c>
      <c r="D365" s="97">
        <f>VLOOKUP(A365,'[3]Product DB'!A:H,8,FALSE)</f>
        <v>0</v>
      </c>
      <c r="E365" s="97">
        <f>VLOOKUP(A365,'[3]Product DB'!A:M,12,FALSE)</f>
        <v>1597.160603371784</v>
      </c>
      <c r="F365" s="97">
        <f>VLOOKUP(A365,'[3]Product DB'!A:N,13,FALSE)</f>
        <v>1769</v>
      </c>
    </row>
    <row r="366" spans="1:6">
      <c r="A366" s="97" t="s">
        <v>620</v>
      </c>
      <c r="B366" s="97" t="str">
        <f>VLOOKUP(A366,'[3]Product DB'!A:C,3,FALSE)</f>
        <v>MAXHUB</v>
      </c>
      <c r="C366" s="97" t="str">
        <f>VLOOKUP(A366,'[3]Product DB'!A:D,4,FALSE)</f>
        <v>MAXHUB CMB Series ND98CMB 98" 4K Commercial Display. 4K Display, Anti-Glare, 500 nits brightness, 98% sRGB. Android 14.0, 4GB RAM, 32GB Storage, A73×4 CPU. Full Featured Type-C, BT5.2, WiFi-6 supported/ 2 x 16W Built-in Speakers / Orientation: Portrait / Landscape, 7×24 operation hours.</v>
      </c>
      <c r="D366" s="97">
        <f>VLOOKUP(A366,'[3]Product DB'!A:H,8,FALSE)</f>
        <v>0</v>
      </c>
      <c r="E366" s="97">
        <f>VLOOKUP(A366,'[3]Product DB'!A:M,12,FALSE)</f>
        <v>3460.6956521739135</v>
      </c>
      <c r="F366" s="97">
        <f>VLOOKUP(A366,'[3]Product DB'!A:N,13,FALSE)</f>
        <v>3849</v>
      </c>
    </row>
    <row r="367" spans="1:6">
      <c r="A367" s="97" t="s">
        <v>1771</v>
      </c>
      <c r="B367" s="97" t="str">
        <f>VLOOKUP(A367,'[3]Product DB'!A:C,3,FALSE)</f>
        <v>Mersive</v>
      </c>
      <c r="C367" s="97" t="str">
        <f>VLOOKUP(A367,'[3]Product DB'!A:D,4,FALSE)</f>
        <v xml:space="preserve"> Mersive Pro 3 Year Plan with Gen4 Pod</v>
      </c>
      <c r="D367" s="97">
        <f>VLOOKUP(A367,'[3]Product DB'!A:H,8,FALSE)</f>
        <v>0</v>
      </c>
      <c r="E367" s="97">
        <f>VLOOKUP(A367,'[3]Product DB'!A:M,12,FALSE)</f>
        <v>1280</v>
      </c>
      <c r="F367" s="97">
        <f>VLOOKUP(A367,'[3]Product DB'!A:N,13,FALSE)</f>
        <v>1600</v>
      </c>
    </row>
    <row r="368" spans="1:6">
      <c r="A368" s="97" t="s">
        <v>1773</v>
      </c>
      <c r="B368" s="97" t="str">
        <f>VLOOKUP(A368,'[3]Product DB'!A:C,3,FALSE)</f>
        <v>Mersive</v>
      </c>
      <c r="C368" s="97" t="str">
        <f>VLOOKUP(A368,'[3]Product DB'!A:D,4,FALSE)</f>
        <v>Mersive Pro 5 Year Plan with Gen4 Pod</v>
      </c>
      <c r="D368" s="97">
        <f>VLOOKUP(A368,'[3]Product DB'!A:H,8,FALSE)</f>
        <v>0</v>
      </c>
      <c r="E368" s="97">
        <f>VLOOKUP(A368,'[3]Product DB'!A:M,12,FALSE)</f>
        <v>1778</v>
      </c>
      <c r="F368" s="97">
        <f>VLOOKUP(A368,'[3]Product DB'!A:N,13,FALSE)</f>
        <v>2222</v>
      </c>
    </row>
    <row r="369" spans="1:6">
      <c r="A369" s="97" t="s">
        <v>1775</v>
      </c>
      <c r="B369" s="97" t="str">
        <f>VLOOKUP(A369,'[3]Product DB'!A:C,3,FALSE)</f>
        <v>Mersive</v>
      </c>
      <c r="C369" s="97" t="str">
        <f>VLOOKUP(A369,'[3]Product DB'!A:D,4,FALSE)</f>
        <v>Mersive Essentials 3 Year Plan with Gen4 Mini</v>
      </c>
      <c r="D369" s="97">
        <f>VLOOKUP(A369,'[3]Product DB'!A:H,8,FALSE)</f>
        <v>0</v>
      </c>
      <c r="E369" s="97">
        <f>VLOOKUP(A369,'[3]Product DB'!A:M,12,FALSE)</f>
        <v>480</v>
      </c>
      <c r="F369" s="97">
        <f>VLOOKUP(A369,'[3]Product DB'!A:N,13,FALSE)</f>
        <v>600</v>
      </c>
    </row>
    <row r="370" spans="1:6">
      <c r="A370" s="97" t="s">
        <v>1777</v>
      </c>
      <c r="B370" s="97" t="str">
        <f>VLOOKUP(A370,'[3]Product DB'!A:C,3,FALSE)</f>
        <v>Mersive</v>
      </c>
      <c r="C370" s="97" t="str">
        <f>VLOOKUP(A370,'[3]Product DB'!A:D,4,FALSE)</f>
        <v>Mersive Essentials 5 Year Plan with Gen4 Mini</v>
      </c>
      <c r="D370" s="97">
        <f>VLOOKUP(A370,'[3]Product DB'!A:H,8,FALSE)</f>
        <v>0</v>
      </c>
      <c r="E370" s="97">
        <f>VLOOKUP(A370,'[3]Product DB'!A:M,12,FALSE)</f>
        <v>712</v>
      </c>
      <c r="F370" s="97">
        <f>VLOOKUP(A370,'[3]Product DB'!A:N,13,FALSE)</f>
        <v>889</v>
      </c>
    </row>
    <row r="371" spans="1:6">
      <c r="A371" s="97" t="s">
        <v>1780</v>
      </c>
      <c r="B371" s="97" t="str">
        <f>VLOOKUP(A371,'[3]Product DB'!A:C,3,FALSE)</f>
        <v>Mersive</v>
      </c>
      <c r="C371" s="97" t="str">
        <f>VLOOKUP(A371,'[3]Product DB'!A:D,4,FALSE)</f>
        <v>Solstice Pod Gen3 Unlimited Enterprise (1 Year Subscription)</v>
      </c>
      <c r="D371" s="97">
        <f>VLOOKUP(A371,'[3]Product DB'!A:H,8,FALSE)</f>
        <v>0</v>
      </c>
      <c r="E371" s="97">
        <f>VLOOKUP(A371,'[3]Product DB'!A:M,12,FALSE)</f>
        <v>919</v>
      </c>
      <c r="F371" s="97">
        <f>VLOOKUP(A371,'[3]Product DB'!A:N,13,FALSE)</f>
        <v>1148</v>
      </c>
    </row>
    <row r="372" spans="1:6">
      <c r="A372" s="97" t="s">
        <v>1782</v>
      </c>
      <c r="B372" s="97" t="str">
        <f>VLOOKUP(A372,'[3]Product DB'!A:C,3,FALSE)</f>
        <v>Mersive</v>
      </c>
      <c r="C372" s="97" t="str">
        <f>VLOOKUP(A372,'[3]Product DB'!A:D,4,FALSE)</f>
        <v>Solstice Pod Gen3 Unlimited Enterprise (3 Year Subscription)</v>
      </c>
      <c r="D372" s="97">
        <f>VLOOKUP(A372,'[3]Product DB'!A:H,8,FALSE)</f>
        <v>0</v>
      </c>
      <c r="E372" s="97">
        <f>VLOOKUP(A372,'[3]Product DB'!A:M,12,FALSE)</f>
        <v>1168</v>
      </c>
      <c r="F372" s="97">
        <f>VLOOKUP(A372,'[3]Product DB'!A:N,13,FALSE)</f>
        <v>1459</v>
      </c>
    </row>
    <row r="373" spans="1:6">
      <c r="A373" s="97" t="s">
        <v>1784</v>
      </c>
      <c r="B373" s="97" t="str">
        <f>VLOOKUP(A373,'[3]Product DB'!A:C,3,FALSE)</f>
        <v>Mersive</v>
      </c>
      <c r="C373" s="97" t="str">
        <f>VLOOKUP(A373,'[3]Product DB'!A:D,4,FALSE)</f>
        <v>Solstice Pod Gen3 Unlimited Enterprise (5 Year Subscription)</v>
      </c>
      <c r="D373" s="97">
        <f>VLOOKUP(A373,'[3]Product DB'!A:H,8,FALSE)</f>
        <v>0</v>
      </c>
      <c r="E373" s="97">
        <f>VLOOKUP(A373,'[3]Product DB'!A:M,12,FALSE)</f>
        <v>1350</v>
      </c>
      <c r="F373" s="97">
        <f>VLOOKUP(A373,'[3]Product DB'!A:N,13,FALSE)</f>
        <v>1687</v>
      </c>
    </row>
    <row r="374" spans="1:6">
      <c r="A374" s="97" t="s">
        <v>1786</v>
      </c>
      <c r="B374" s="97" t="str">
        <f>VLOOKUP(A374,'[3]Product DB'!A:C,3,FALSE)</f>
        <v>Mersive</v>
      </c>
      <c r="C374" s="97" t="str">
        <f>VLOOKUP(A374,'[3]Product DB'!A:D,4,FALSE)</f>
        <v xml:space="preserve">Solstice Pod Gen3 SGE Enterprise (1 Year Subscription) </v>
      </c>
      <c r="D374" s="97">
        <f>VLOOKUP(A374,'[3]Product DB'!A:H,8,FALSE)</f>
        <v>0</v>
      </c>
      <c r="E374" s="97">
        <f>VLOOKUP(A374,'[3]Product DB'!A:M,12,FALSE)</f>
        <v>800</v>
      </c>
      <c r="F374" s="97">
        <f>VLOOKUP(A374,'[3]Product DB'!A:N,13,FALSE)</f>
        <v>1000</v>
      </c>
    </row>
    <row r="375" spans="1:6">
      <c r="A375" s="97" t="s">
        <v>1788</v>
      </c>
      <c r="B375" s="97" t="str">
        <f>VLOOKUP(A375,'[3]Product DB'!A:C,3,FALSE)</f>
        <v>Mersive</v>
      </c>
      <c r="C375" s="97" t="str">
        <f>VLOOKUP(A375,'[3]Product DB'!A:D,4,FALSE)</f>
        <v xml:space="preserve">Solstice Pod Gen3 SGE Enterprise (3 Year Subscription) </v>
      </c>
      <c r="D375" s="97">
        <f>VLOOKUP(A375,'[3]Product DB'!A:H,8,FALSE)</f>
        <v>0</v>
      </c>
      <c r="E375" s="97">
        <f>VLOOKUP(A375,'[3]Product DB'!A:M,12,FALSE)</f>
        <v>1013</v>
      </c>
      <c r="F375" s="97">
        <f>VLOOKUP(A375,'[3]Product DB'!A:N,13,FALSE)</f>
        <v>1266</v>
      </c>
    </row>
    <row r="376" spans="1:6">
      <c r="A376" s="97" t="s">
        <v>1790</v>
      </c>
      <c r="B376" s="97" t="str">
        <f>VLOOKUP(A376,'[3]Product DB'!A:C,3,FALSE)</f>
        <v>Mersive</v>
      </c>
      <c r="C376" s="97" t="str">
        <f>VLOOKUP(A376,'[3]Product DB'!A:D,4,FALSE)</f>
        <v xml:space="preserve">Solstice Pod Gen3 SGE Enterprise (5 Year Subscription) </v>
      </c>
      <c r="D376" s="97">
        <f>VLOOKUP(A376,'[3]Product DB'!A:H,8,FALSE)</f>
        <v>0</v>
      </c>
      <c r="E376" s="97">
        <f>VLOOKUP(A376,'[3]Product DB'!A:M,12,FALSE)</f>
        <v>1170</v>
      </c>
      <c r="F376" s="97">
        <f>VLOOKUP(A376,'[3]Product DB'!A:N,13,FALSE)</f>
        <v>1462</v>
      </c>
    </row>
    <row r="377" spans="1:6">
      <c r="A377" s="97" t="s">
        <v>1792</v>
      </c>
      <c r="B377" s="97" t="str">
        <f>VLOOKUP(A377,'[3]Product DB'!A:C,3,FALSE)</f>
        <v>Mersive</v>
      </c>
      <c r="C377" s="97" t="str">
        <f>VLOOKUP(A377,'[3]Product DB'!A:D,4,FALSE)</f>
        <v>Core Unlimited Bundle for Education</v>
      </c>
      <c r="D377" s="97">
        <f>VLOOKUP(A377,'[3]Product DB'!A:H,8,FALSE)</f>
        <v>0</v>
      </c>
      <c r="E377" s="97">
        <f>VLOOKUP(A377,'[3]Product DB'!A:M,12,FALSE)</f>
        <v>1174</v>
      </c>
      <c r="F377" s="97">
        <f>VLOOKUP(A377,'[3]Product DB'!A:N,13,FALSE)</f>
        <v>1467</v>
      </c>
    </row>
    <row r="378" spans="1:6">
      <c r="A378" s="97" t="s">
        <v>1794</v>
      </c>
      <c r="B378" s="97" t="str">
        <f>VLOOKUP(A378,'[3]Product DB'!A:C,3,FALSE)</f>
        <v>Mersive</v>
      </c>
      <c r="C378" s="97" t="str">
        <f>VLOOKUP(A378,'[3]Product DB'!A:D,4,FALSE)</f>
        <v>Power Supply for Solstice Pod Gen 3</v>
      </c>
      <c r="D378" s="97">
        <f>VLOOKUP(A378,'[3]Product DB'!A:H,8,FALSE)</f>
        <v>0</v>
      </c>
      <c r="E378" s="97">
        <f>VLOOKUP(A378,'[3]Product DB'!A:M,12,FALSE)</f>
        <v>14</v>
      </c>
      <c r="F378" s="97">
        <f>VLOOKUP(A378,'[3]Product DB'!A:N,13,FALSE)</f>
        <v>14</v>
      </c>
    </row>
    <row r="379" spans="1:6">
      <c r="A379" s="97" t="s">
        <v>415</v>
      </c>
      <c r="B379" s="97" t="str">
        <f>VLOOKUP(A379,'[3]Product DB'!A:C,3,FALSE)</f>
        <v>Inogeni</v>
      </c>
      <c r="C379" s="97" t="str">
        <f>VLOOKUP(A379,'[3]Product DB'!A:D,4,FALSE)</f>
        <v>Inogeni CAM230 Multi Camera Switcher</v>
      </c>
      <c r="D379" s="97">
        <f>VLOOKUP(A379,'[3]Product DB'!A:H,8,FALSE)</f>
        <v>0</v>
      </c>
      <c r="E379" s="97">
        <f>VLOOKUP(A379,'[3]Product DB'!A:M,12,FALSE)</f>
        <v>705</v>
      </c>
      <c r="F379" s="97">
        <f>VLOOKUP(A379,'[3]Product DB'!A:N,13,FALSE)</f>
        <v>875</v>
      </c>
    </row>
    <row r="380" spans="1:6">
      <c r="A380" s="97" t="s">
        <v>161</v>
      </c>
      <c r="B380" s="97" t="str">
        <f>VLOOKUP(A380,'[3]Product DB'!A:C,3,FALSE)</f>
        <v>Lumens</v>
      </c>
      <c r="C380" s="97" t="str">
        <f>VLOOKUP(A380,'[3]Product DB'!A:D,4,FALSE)</f>
        <v>Lumens CamConnect Pro</v>
      </c>
      <c r="D380" s="97">
        <f>VLOOKUP(A380,'[3]Product DB'!A:H,8,FALSE)</f>
        <v>0</v>
      </c>
      <c r="E380" s="97">
        <f>VLOOKUP(A380,'[3]Product DB'!A:M,12,FALSE)</f>
        <v>930</v>
      </c>
      <c r="F380" s="97">
        <f>VLOOKUP(A380,'[3]Product DB'!A:N,13,FALSE)</f>
        <v>1395</v>
      </c>
    </row>
    <row r="381" spans="1:6">
      <c r="A381" s="97" t="s">
        <v>2046</v>
      </c>
      <c r="B381" s="97" t="str">
        <f>VLOOKUP(A381,'[3]Product DB'!A:C,3,FALSE)</f>
        <v>Lumens</v>
      </c>
      <c r="C381" s="97" t="str">
        <f>VLOOKUP(A381,'[3]Product DB'!A:D,4,FALSE)</f>
        <v>Lumens VC-A51P High Definition PTZ Video Camera (White)</v>
      </c>
      <c r="D381" s="97">
        <f>VLOOKUP(A381,'[3]Product DB'!A:H,8,FALSE)</f>
        <v>0</v>
      </c>
      <c r="E381" s="97">
        <f>VLOOKUP(A381,'[3]Product DB'!A:M,12,FALSE)</f>
        <v>1320</v>
      </c>
      <c r="F381" s="97">
        <f>VLOOKUP(A381,'[3]Product DB'!A:N,13,FALSE)</f>
        <v>1710</v>
      </c>
    </row>
    <row r="382" spans="1:6">
      <c r="A382" s="97" t="s">
        <v>2047</v>
      </c>
      <c r="B382" s="97" t="str">
        <f>VLOOKUP(A382,'[3]Product DB'!A:C,3,FALSE)</f>
        <v>Lumens</v>
      </c>
      <c r="C382" s="97" t="str">
        <f>VLOOKUP(A382,'[3]Product DB'!A:D,4,FALSE)</f>
        <v>Lumens VC-A51P High Definition PTZ Video Camera (Black)</v>
      </c>
      <c r="D382" s="97">
        <f>VLOOKUP(A382,'[3]Product DB'!A:H,8,FALSE)</f>
        <v>0</v>
      </c>
      <c r="E382" s="97">
        <f>VLOOKUP(A382,'[3]Product DB'!A:M,12,FALSE)</f>
        <v>1320</v>
      </c>
      <c r="F382" s="97">
        <f>VLOOKUP(A382,'[3]Product DB'!A:N,13,FALSE)</f>
        <v>1710</v>
      </c>
    </row>
    <row r="383" spans="1:6">
      <c r="A383" s="97" t="s">
        <v>2048</v>
      </c>
      <c r="B383" s="97" t="str">
        <f>VLOOKUP(A383,'[3]Product DB'!A:C,3,FALSE)</f>
        <v>Lumens</v>
      </c>
      <c r="C383" s="97" t="str">
        <f>VLOOKUP(A383,'[3]Product DB'!A:D,4,FALSE)</f>
        <v>Lumens VC-A61P High Definition PTZ IP Camera (White)</v>
      </c>
      <c r="D383" s="97">
        <f>VLOOKUP(A383,'[3]Product DB'!A:H,8,FALSE)</f>
        <v>0</v>
      </c>
      <c r="E383" s="97">
        <f>VLOOKUP(A383,'[3]Product DB'!A:M,12,FALSE)</f>
        <v>1506</v>
      </c>
      <c r="F383" s="97">
        <f>VLOOKUP(A383,'[3]Product DB'!A:N,13,FALSE)</f>
        <v>1950</v>
      </c>
    </row>
    <row r="384" spans="1:6">
      <c r="A384" s="549" t="s">
        <v>2049</v>
      </c>
      <c r="B384" s="97" t="str">
        <f>VLOOKUP(A384,'[3]Product DB'!A:C,3,FALSE)</f>
        <v>Lumens</v>
      </c>
      <c r="C384" s="97" t="str">
        <f>VLOOKUP(A384,'[3]Product DB'!A:D,4,FALSE)</f>
        <v>Lumens VC-A61P High Definition PTZ IP Camera (Black)</v>
      </c>
      <c r="D384" s="97">
        <f>VLOOKUP(A384,'[3]Product DB'!A:H,8,FALSE)</f>
        <v>0</v>
      </c>
      <c r="E384" s="97">
        <f>VLOOKUP(A384,'[3]Product DB'!A:M,12,FALSE)</f>
        <v>1506</v>
      </c>
      <c r="F384" s="97">
        <f>VLOOKUP(A384,'[3]Product DB'!A:N,13,FALSE)</f>
        <v>1950</v>
      </c>
    </row>
    <row r="385" spans="1:6">
      <c r="A385" s="97" t="s">
        <v>2050</v>
      </c>
      <c r="B385" s="97" t="str">
        <f>VLOOKUP(A385,'[3]Product DB'!A:C,3,FALSE)</f>
        <v>Lumens</v>
      </c>
      <c r="C385" s="97" t="str">
        <f>VLOOKUP(A385,'[3]Product DB'!A:D,4,FALSE)</f>
        <v>Lumens VC-A71P High Definition PTZ Video Camera (White)</v>
      </c>
      <c r="D385" s="97">
        <f>VLOOKUP(A385,'[3]Product DB'!A:H,8,FALSE)</f>
        <v>0</v>
      </c>
      <c r="E385" s="97">
        <f>VLOOKUP(A385,'[3]Product DB'!A:M,12,FALSE)</f>
        <v>2413</v>
      </c>
      <c r="F385" s="97">
        <f>VLOOKUP(A385,'[3]Product DB'!A:N,13,FALSE)</f>
        <v>3150</v>
      </c>
    </row>
    <row r="386" spans="1:6">
      <c r="A386" s="97" t="s">
        <v>2051</v>
      </c>
      <c r="B386" s="97" t="str">
        <f>VLOOKUP(A386,'[3]Product DB'!A:C,3,FALSE)</f>
        <v>Lumens</v>
      </c>
      <c r="C386" s="97" t="str">
        <f>VLOOKUP(A386,'[3]Product DB'!A:D,4,FALSE)</f>
        <v>Lumens VC-A71P High Definition PTZ Video Camera (Black)</v>
      </c>
      <c r="D386" s="97">
        <f>VLOOKUP(A386,'[3]Product DB'!A:H,8,FALSE)</f>
        <v>0</v>
      </c>
      <c r="E386" s="97">
        <f>VLOOKUP(A386,'[3]Product DB'!A:M,12,FALSE)</f>
        <v>2413</v>
      </c>
      <c r="F386" s="97">
        <f>VLOOKUP(A386,'[3]Product DB'!A:N,13,FALSE)</f>
        <v>3150</v>
      </c>
    </row>
    <row r="387" spans="1:6">
      <c r="A387" s="97" t="s">
        <v>2052</v>
      </c>
      <c r="B387" s="97" t="str">
        <f>VLOOKUP(A387,'[3]Product DB'!A:C,3,FALSE)</f>
        <v>Lumens</v>
      </c>
      <c r="C387" s="97" t="str">
        <f>VLOOKUP(A387,'[3]Product DB'!A:D,4,FALSE)</f>
        <v>Lumens VC-AC03 Wall Mount (White)</v>
      </c>
      <c r="D387" s="97">
        <f>VLOOKUP(A387,'[3]Product DB'!A:H,8,FALSE)</f>
        <v>0</v>
      </c>
      <c r="E387" s="97">
        <f>VLOOKUP(A387,'[3]Product DB'!A:M,12,FALSE)</f>
        <v>21</v>
      </c>
      <c r="F387" s="97">
        <f>VLOOKUP(A387,'[3]Product DB'!A:N,13,FALSE)</f>
        <v>36</v>
      </c>
    </row>
    <row r="388" spans="1:6">
      <c r="A388" s="97" t="s">
        <v>384</v>
      </c>
      <c r="B388" s="97" t="str">
        <f>VLOOKUP(A388,'[3]Product DB'!A:C,3,FALSE)</f>
        <v>Lumens</v>
      </c>
      <c r="C388" s="97" t="str">
        <f>VLOOKUP(A388,'[3]Product DB'!A:D,4,FALSE)</f>
        <v>Lumens VC-AC03 Wall Mount</v>
      </c>
      <c r="D388" s="97">
        <f>VLOOKUP(A388,'[3]Product DB'!A:H,8,FALSE)</f>
        <v>0</v>
      </c>
      <c r="E388" s="97">
        <f>VLOOKUP(A388,'[3]Product DB'!A:M,12,FALSE)</f>
        <v>21</v>
      </c>
      <c r="F388" s="97">
        <f>VLOOKUP(A388,'[3]Product DB'!A:N,13,FALSE)</f>
        <v>36</v>
      </c>
    </row>
    <row r="389" spans="1:6">
      <c r="A389" s="97" t="s">
        <v>2053</v>
      </c>
      <c r="B389" s="97" t="str">
        <f>VLOOKUP(A389,'[3]Product DB'!A:C,3,FALSE)</f>
        <v>Lumens</v>
      </c>
      <c r="C389" s="97" t="str">
        <f>VLOOKUP(A389,'[3]Product DB'!A:D,4,FALSE)</f>
        <v>Lumens VC-B30U High definition PTZ with USB (White)</v>
      </c>
      <c r="D389" s="97">
        <f>VLOOKUP(A389,'[3]Product DB'!A:H,8,FALSE)</f>
        <v>0</v>
      </c>
      <c r="E389" s="97">
        <f>VLOOKUP(A389,'[3]Product DB'!A:M,12,FALSE)</f>
        <v>719</v>
      </c>
      <c r="F389" s="97">
        <f>VLOOKUP(A389,'[3]Product DB'!A:N,13,FALSE)</f>
        <v>855</v>
      </c>
    </row>
    <row r="390" spans="1:6">
      <c r="A390" s="97" t="s">
        <v>2054</v>
      </c>
      <c r="B390" s="97" t="str">
        <f>VLOOKUP(A390,'[3]Product DB'!A:C,3,FALSE)</f>
        <v>Lumens</v>
      </c>
      <c r="C390" s="97" t="str">
        <f>VLOOKUP(A390,'[3]Product DB'!A:D,4,FALSE)</f>
        <v>Lumens VC-B30U High Definition PTZ with USB (Black)</v>
      </c>
      <c r="D390" s="97">
        <f>VLOOKUP(A390,'[3]Product DB'!A:H,8,FALSE)</f>
        <v>0</v>
      </c>
      <c r="E390" s="97">
        <f>VLOOKUP(A390,'[3]Product DB'!A:M,12,FALSE)</f>
        <v>719</v>
      </c>
      <c r="F390" s="97">
        <f>VLOOKUP(A390,'[3]Product DB'!A:N,13,FALSE)</f>
        <v>855</v>
      </c>
    </row>
    <row r="391" spans="1:6">
      <c r="A391" s="97" t="s">
        <v>2055</v>
      </c>
      <c r="B391" s="97" t="str">
        <f>VLOOKUP(A391,'[3]Product DB'!A:C,3,FALSE)</f>
        <v>Lumens</v>
      </c>
      <c r="C391" s="97" t="str">
        <f>VLOOKUP(A391,'[3]Product DB'!A:D,4,FALSE)</f>
        <v>Lumens VC-R30 1080P High Definition PTZ Camera (White)</v>
      </c>
      <c r="D391" s="97">
        <f>VLOOKUP(A391,'[3]Product DB'!A:H,8,FALSE)</f>
        <v>0</v>
      </c>
      <c r="E391" s="97">
        <f>VLOOKUP(A391,'[3]Product DB'!A:M,12,FALSE)</f>
        <v>928</v>
      </c>
      <c r="F391" s="97">
        <f>VLOOKUP(A391,'[3]Product DB'!A:N,13,FALSE)</f>
        <v>1250</v>
      </c>
    </row>
    <row r="392" spans="1:6">
      <c r="A392" s="97" t="s">
        <v>2056</v>
      </c>
      <c r="B392" s="97" t="str">
        <f>VLOOKUP(A392,'[3]Product DB'!A:C,3,FALSE)</f>
        <v>Lumens</v>
      </c>
      <c r="C392" s="97" t="str">
        <f>VLOOKUP(A392,'[3]Product DB'!A:D,4,FALSE)</f>
        <v>Lumens VC-R30 1080P High Definition PTZ Camera (Black)</v>
      </c>
      <c r="D392" s="97">
        <f>VLOOKUP(A392,'[3]Product DB'!A:H,8,FALSE)</f>
        <v>0</v>
      </c>
      <c r="E392" s="97">
        <f>VLOOKUP(A392,'[3]Product DB'!A:M,12,FALSE)</f>
        <v>928</v>
      </c>
      <c r="F392" s="97">
        <f>VLOOKUP(A392,'[3]Product DB'!A:N,13,FALSE)</f>
        <v>1250</v>
      </c>
    </row>
    <row r="393" spans="1:6">
      <c r="A393" s="97" t="s">
        <v>2057</v>
      </c>
      <c r="B393" s="97" t="str">
        <f>VLOOKUP(A393,'[3]Product DB'!A:C,3,FALSE)</f>
        <v>Lumens</v>
      </c>
      <c r="C393" s="97" t="str">
        <f>VLOOKUP(A393,'[3]Product DB'!A:D,4,FALSE)</f>
        <v>Lumens VC-TR40W AI PTZ Tracking Camera (White)</v>
      </c>
      <c r="D393" s="97">
        <f>VLOOKUP(A393,'[3]Product DB'!A:H,8,FALSE)</f>
        <v>0</v>
      </c>
      <c r="E393" s="97">
        <f>VLOOKUP(A393,'[3]Product DB'!A:M,12,FALSE)</f>
        <v>1114</v>
      </c>
      <c r="F393" s="97">
        <f>VLOOKUP(A393,'[3]Product DB'!A:N,13,FALSE)</f>
        <v>1450</v>
      </c>
    </row>
    <row r="394" spans="1:6">
      <c r="A394" s="97" t="s">
        <v>2058</v>
      </c>
      <c r="B394" s="97" t="str">
        <f>VLOOKUP(A394,'[3]Product DB'!A:C,3,FALSE)</f>
        <v>Lumens</v>
      </c>
      <c r="C394" s="97" t="str">
        <f>VLOOKUP(A394,'[3]Product DB'!A:D,4,FALSE)</f>
        <v>Lumens VC-TR40B AI PTZ Tracking Camera (Black)</v>
      </c>
      <c r="D394" s="97">
        <f>VLOOKUP(A394,'[3]Product DB'!A:H,8,FALSE)</f>
        <v>0</v>
      </c>
      <c r="E394" s="97">
        <f>VLOOKUP(A394,'[3]Product DB'!A:M,12,FALSE)</f>
        <v>1114</v>
      </c>
      <c r="F394" s="97">
        <f>VLOOKUP(A394,'[3]Product DB'!A:N,13,FALSE)</f>
        <v>1450</v>
      </c>
    </row>
    <row r="395" spans="1:6">
      <c r="A395" s="97" t="s">
        <v>2059</v>
      </c>
      <c r="B395" s="97" t="str">
        <f>VLOOKUP(A395,'[3]Product DB'!A:C,3,FALSE)</f>
        <v>Lumens</v>
      </c>
      <c r="C395" s="97" t="str">
        <f>VLOOKUP(A395,'[3]Product DB'!A:D,4,FALSE)</f>
        <v>Lumens 12x 4K 60fps, HFOV 81° AI Auto tracking PTZ Camera, HDMI, IP, 3G-SDI, USB (White)</v>
      </c>
      <c r="D395" s="97">
        <f>VLOOKUP(A395,'[3]Product DB'!A:H,8,FALSE)</f>
        <v>0</v>
      </c>
      <c r="E395" s="97">
        <f>VLOOKUP(A395,'[3]Product DB'!A:M,12,FALSE)</f>
        <v>1320</v>
      </c>
      <c r="F395" s="97">
        <f>VLOOKUP(A395,'[3]Product DB'!A:N,13,FALSE)</f>
        <v>1730</v>
      </c>
    </row>
    <row r="396" spans="1:6">
      <c r="A396" s="97" t="s">
        <v>2060</v>
      </c>
      <c r="B396" s="97" t="str">
        <f>VLOOKUP(A396,'[3]Product DB'!A:C,3,FALSE)</f>
        <v>Lumens</v>
      </c>
      <c r="C396" s="97" t="str">
        <f>VLOOKUP(A396,'[3]Product DB'!A:D,4,FALSE)</f>
        <v>Lumens 12x 4K 60fps, HFOV 81° AI Auto tracking PTZ Camera, HDMI, IP, 3G-SDI, USB (Black)</v>
      </c>
      <c r="D396" s="97">
        <f>VLOOKUP(A396,'[3]Product DB'!A:H,8,FALSE)</f>
        <v>0</v>
      </c>
      <c r="E396" s="97">
        <f>VLOOKUP(A396,'[3]Product DB'!A:M,12,FALSE)</f>
        <v>1320</v>
      </c>
      <c r="F396" s="97">
        <f>VLOOKUP(A396,'[3]Product DB'!A:N,13,FALSE)</f>
        <v>1730</v>
      </c>
    </row>
    <row r="397" spans="1:6">
      <c r="A397" s="97" t="s">
        <v>2061</v>
      </c>
      <c r="B397" s="97" t="str">
        <f>VLOOKUP(A397,'[3]Product DB'!A:C,3,FALSE)</f>
        <v>Lumens</v>
      </c>
      <c r="C397" s="97" t="str">
        <f>VLOOKUP(A397,'[3]Product DB'!A:D,4,FALSE)</f>
        <v>Lumens VC-WM12W Wall Mount for Lumens PTZ Camera Series (White)</v>
      </c>
      <c r="D397" s="97">
        <f>VLOOKUP(A397,'[3]Product DB'!A:H,8,FALSE)</f>
        <v>0</v>
      </c>
      <c r="E397" s="97">
        <f>VLOOKUP(A397,'[3]Product DB'!A:M,12,FALSE)</f>
        <v>99</v>
      </c>
      <c r="F397" s="97">
        <f>VLOOKUP(A397,'[3]Product DB'!A:N,13,FALSE)</f>
        <v>170</v>
      </c>
    </row>
    <row r="398" spans="1:6">
      <c r="A398" s="97" t="s">
        <v>386</v>
      </c>
      <c r="B398" s="97" t="str">
        <f>VLOOKUP(A398,'[3]Product DB'!A:C,3,FALSE)</f>
        <v>Lumens</v>
      </c>
      <c r="C398" s="97" t="str">
        <f>VLOOKUP(A398,'[3]Product DB'!A:D,4,FALSE)</f>
        <v>Lumens VC-WM12B Wall Mount for Lumens PTZ Camera Series (Black)</v>
      </c>
      <c r="D398" s="97">
        <f>VLOOKUP(A398,'[3]Product DB'!A:H,8,FALSE)</f>
        <v>0</v>
      </c>
      <c r="E398" s="97">
        <f>VLOOKUP(A398,'[3]Product DB'!A:M,12,FALSE)</f>
        <v>99</v>
      </c>
      <c r="F398" s="97">
        <f>VLOOKUP(A398,'[3]Product DB'!A:N,13,FALSE)</f>
        <v>170</v>
      </c>
    </row>
    <row r="399" spans="1:6">
      <c r="A399" s="97" t="s">
        <v>2062</v>
      </c>
      <c r="B399" s="97" t="str">
        <f>VLOOKUP(A399,'[3]Product DB'!A:C,3,FALSE)</f>
        <v>Lumens</v>
      </c>
      <c r="C399" s="97" t="str">
        <f>VLOOKUP(A399,'[3]Product DB'!A:D,4,FALSE)</f>
        <v>Lumens VC-WM14 Mount for VC-R30, VC-TR1 and Box Cameras (White)</v>
      </c>
      <c r="D399" s="97">
        <f>VLOOKUP(A399,'[3]Product DB'!A:H,8,FALSE)</f>
        <v>0</v>
      </c>
      <c r="E399" s="97">
        <f>VLOOKUP(A399,'[3]Product DB'!A:M,12,FALSE)</f>
        <v>94</v>
      </c>
      <c r="F399" s="97">
        <f>VLOOKUP(A399,'[3]Product DB'!A:N,13,FALSE)</f>
        <v>160</v>
      </c>
    </row>
    <row r="400" spans="1:6">
      <c r="A400" s="97" t="s">
        <v>388</v>
      </c>
      <c r="B400" s="97" t="str">
        <f>VLOOKUP(A400,'[3]Product DB'!A:C,3,FALSE)</f>
        <v>Lumens</v>
      </c>
      <c r="C400" s="97" t="str">
        <f>VLOOKUP(A400,'[3]Product DB'!A:D,4,FALSE)</f>
        <v>Lumens VC-WM14 Mount for VC-R30, VC-TR1 and Box Cameras (Black)</v>
      </c>
      <c r="D400" s="97">
        <f>VLOOKUP(A400,'[3]Product DB'!A:H,8,FALSE)</f>
        <v>0</v>
      </c>
      <c r="E400" s="97">
        <f>VLOOKUP(A400,'[3]Product DB'!A:M,12,FALSE)</f>
        <v>94</v>
      </c>
      <c r="F400" s="97">
        <f>VLOOKUP(A400,'[3]Product DB'!A:N,13,FALSE)</f>
        <v>160</v>
      </c>
    </row>
    <row r="401" spans="1:6">
      <c r="A401" s="97" t="s">
        <v>1860</v>
      </c>
      <c r="B401" s="97" t="str">
        <f>VLOOKUP(A401,'[3]Product DB'!A:C,3,FALSE)</f>
        <v>Nialli</v>
      </c>
      <c r="C401" s="97" t="str">
        <f>VLOOKUP(A401,'[3]Product DB'!A:D,4,FALSE)</f>
        <v>Nialli Workspace annual subscription, 10 users,add on to Visual / Design Planner only (10 users)</v>
      </c>
      <c r="D401" s="97">
        <f>VLOOKUP(A401,'[3]Product DB'!A:H,8,FALSE)</f>
        <v>9999</v>
      </c>
      <c r="E401" s="97">
        <f>VLOOKUP(A401,'[3]Product DB'!A:M,12,FALSE)</f>
        <v>2156</v>
      </c>
      <c r="F401" s="97">
        <f>VLOOKUP(A401,'[3]Product DB'!A:N,13,FALSE)</f>
        <v>2799.9999999999995</v>
      </c>
    </row>
    <row r="402" spans="1:6">
      <c r="A402" s="97" t="s">
        <v>1853</v>
      </c>
      <c r="B402" s="97" t="str">
        <f>VLOOKUP(A402,'[3]Product DB'!A:C,3,FALSE)</f>
        <v>Nialli</v>
      </c>
      <c r="C402" s="97" t="str">
        <f>VLOOKUP(A402,'[3]Product DB'!A:D,4,FALSE)</f>
        <v>Nialli Design Planner, 10 concurrent plans, annual subscription</v>
      </c>
      <c r="D402" s="97">
        <f>VLOOKUP(A402,'[3]Product DB'!A:H,8,FALSE)</f>
        <v>9999</v>
      </c>
      <c r="E402" s="97">
        <f>VLOOKUP(A402,'[3]Product DB'!A:M,12,FALSE)</f>
        <v>4004</v>
      </c>
      <c r="F402" s="97">
        <f>VLOOKUP(A402,'[3]Product DB'!A:N,13,FALSE)</f>
        <v>5199.9999999999991</v>
      </c>
    </row>
    <row r="403" spans="1:6">
      <c r="A403" s="97" t="s">
        <v>1855</v>
      </c>
      <c r="B403" s="97" t="str">
        <f>VLOOKUP(A403,'[3]Product DB'!A:C,3,FALSE)</f>
        <v>Nialli</v>
      </c>
      <c r="C403" s="97" t="str">
        <f>VLOOKUP(A403,'[3]Product DB'!A:D,4,FALSE)</f>
        <v>Nialli Design Planner, 20 concurrent plans, annual subscription</v>
      </c>
      <c r="D403" s="97">
        <f>VLOOKUP(A403,'[3]Product DB'!A:H,8,FALSE)</f>
        <v>9999</v>
      </c>
      <c r="E403" s="97">
        <f>VLOOKUP(A403,'[3]Product DB'!A:M,12,FALSE)</f>
        <v>6545</v>
      </c>
      <c r="F403" s="97">
        <f>VLOOKUP(A403,'[3]Product DB'!A:N,13,FALSE)</f>
        <v>8500</v>
      </c>
    </row>
    <row r="404" spans="1:6">
      <c r="A404" s="97" t="s">
        <v>1857</v>
      </c>
      <c r="B404" s="97" t="str">
        <f>VLOOKUP(A404,'[3]Product DB'!A:C,3,FALSE)</f>
        <v>Nialli</v>
      </c>
      <c r="C404" s="97" t="str">
        <f>VLOOKUP(A404,'[3]Product DB'!A:D,4,FALSE)</f>
        <v>Nialli Design Planner, 30 concurrent plans, annual subscription</v>
      </c>
      <c r="D404" s="97">
        <f>VLOOKUP(A404,'[3]Product DB'!A:H,8,FALSE)</f>
        <v>9999</v>
      </c>
      <c r="E404" s="97">
        <f>VLOOKUP(A404,'[3]Product DB'!A:M,12,FALSE)</f>
        <v>7700</v>
      </c>
      <c r="F404" s="97">
        <f>VLOOKUP(A404,'[3]Product DB'!A:N,13,FALSE)</f>
        <v>9999.9999999999982</v>
      </c>
    </row>
    <row r="405" spans="1:6">
      <c r="A405" s="97" t="s">
        <v>1851</v>
      </c>
      <c r="B405" s="97" t="str">
        <f>VLOOKUP(A405,'[3]Product DB'!A:C,3,FALSE)</f>
        <v>Nialli</v>
      </c>
      <c r="C405" s="97" t="str">
        <f>VLOOKUP(A405,'[3]Product DB'!A:D,4,FALSE)</f>
        <v>Nialli Design Planner, 5 concurrent plans, annual subscription</v>
      </c>
      <c r="D405" s="97">
        <f>VLOOKUP(A405,'[3]Product DB'!A:H,8,FALSE)</f>
        <v>9999</v>
      </c>
      <c r="E405" s="97">
        <f>VLOOKUP(A405,'[3]Product DB'!A:M,12,FALSE)</f>
        <v>3080</v>
      </c>
      <c r="F405" s="97">
        <f>VLOOKUP(A405,'[3]Product DB'!A:N,13,FALSE)</f>
        <v>3999.9999999999995</v>
      </c>
    </row>
    <row r="406" spans="1:6">
      <c r="A406" s="97" t="s">
        <v>1863</v>
      </c>
      <c r="B406" s="97" t="str">
        <f>VLOOKUP(A406,'[3]Product DB'!A:C,3,FALSE)</f>
        <v>Nialli</v>
      </c>
      <c r="C406" s="97" t="str">
        <f>VLOOKUP(A406,'[3]Product DB'!A:D,4,FALSE)</f>
        <v>Nialli Onboarding Service</v>
      </c>
      <c r="D406" s="97">
        <f>VLOOKUP(A406,'[3]Product DB'!A:H,8,FALSE)</f>
        <v>9999</v>
      </c>
      <c r="E406" s="97">
        <f>VLOOKUP(A406,'[3]Product DB'!A:M,12,FALSE)</f>
        <v>1200</v>
      </c>
      <c r="F406" s="97">
        <f>VLOOKUP(A406,'[3]Product DB'!A:N,13,FALSE)</f>
        <v>1499.9999999999998</v>
      </c>
    </row>
    <row r="407" spans="1:6">
      <c r="A407" s="97" t="s">
        <v>1865</v>
      </c>
      <c r="B407" s="97" t="str">
        <f>VLOOKUP(A407,'[3]Product DB'!A:C,3,FALSE)</f>
        <v>Nialli</v>
      </c>
      <c r="C407" s="97" t="str">
        <f>VLOOKUP(A407,'[3]Product DB'!A:D,4,FALSE)</f>
        <v>Nialli PowerBI Dashboard</v>
      </c>
      <c r="D407" s="97">
        <f>VLOOKUP(A407,'[3]Product DB'!A:H,8,FALSE)</f>
        <v>9999</v>
      </c>
      <c r="E407" s="97">
        <f>VLOOKUP(A407,'[3]Product DB'!A:M,12,FALSE)</f>
        <v>400</v>
      </c>
      <c r="F407" s="97">
        <f>VLOOKUP(A407,'[3]Product DB'!A:N,13,FALSE)</f>
        <v>499.99999999999994</v>
      </c>
    </row>
    <row r="408" spans="1:6">
      <c r="A408" s="97" t="s">
        <v>1842</v>
      </c>
      <c r="B408" s="97" t="str">
        <f>VLOOKUP(A408,'[3]Product DB'!A:C,3,FALSE)</f>
        <v>Nialli</v>
      </c>
      <c r="C408" s="97" t="str">
        <f>VLOOKUP(A408,'[3]Product DB'!A:D,4,FALSE)</f>
        <v>Nialli Visual Planner, 10 concurrent plans, annual subscription</v>
      </c>
      <c r="D408" s="97">
        <f>VLOOKUP(A408,'[3]Product DB'!A:H,8,FALSE)</f>
        <v>9999</v>
      </c>
      <c r="E408" s="97">
        <f>VLOOKUP(A408,'[3]Product DB'!A:M,12,FALSE)</f>
        <v>4004</v>
      </c>
      <c r="F408" s="97">
        <f>VLOOKUP(A408,'[3]Product DB'!A:N,13,FALSE)</f>
        <v>5199.9999999999991</v>
      </c>
    </row>
    <row r="409" spans="1:6">
      <c r="A409" s="97" t="s">
        <v>1844</v>
      </c>
      <c r="B409" s="97" t="str">
        <f>VLOOKUP(A409,'[3]Product DB'!A:C,3,FALSE)</f>
        <v>Nialli</v>
      </c>
      <c r="C409" s="97" t="str">
        <f>VLOOKUP(A409,'[3]Product DB'!A:D,4,FALSE)</f>
        <v>Nialli Visual Planner, 20 concurrent plans, annual subscription</v>
      </c>
      <c r="D409" s="97">
        <f>VLOOKUP(A409,'[3]Product DB'!A:H,8,FALSE)</f>
        <v>9999</v>
      </c>
      <c r="E409" s="97">
        <f>VLOOKUP(A409,'[3]Product DB'!A:M,12,FALSE)</f>
        <v>6545</v>
      </c>
      <c r="F409" s="97">
        <f>VLOOKUP(A409,'[3]Product DB'!A:N,13,FALSE)</f>
        <v>8500</v>
      </c>
    </row>
    <row r="410" spans="1:6">
      <c r="A410" s="97" t="s">
        <v>1846</v>
      </c>
      <c r="B410" s="97" t="str">
        <f>VLOOKUP(A410,'[3]Product DB'!A:C,3,FALSE)</f>
        <v>Nialli</v>
      </c>
      <c r="C410" s="97" t="str">
        <f>VLOOKUP(A410,'[3]Product DB'!A:D,4,FALSE)</f>
        <v>Nialli Visual Planner, 30 concurrent plans, annual subscription</v>
      </c>
      <c r="D410" s="97">
        <f>VLOOKUP(A410,'[3]Product DB'!A:H,8,FALSE)</f>
        <v>9999</v>
      </c>
      <c r="E410" s="97">
        <f>VLOOKUP(A410,'[3]Product DB'!A:M,12,FALSE)</f>
        <v>7700</v>
      </c>
      <c r="F410" s="97">
        <f>VLOOKUP(A410,'[3]Product DB'!A:N,13,FALSE)</f>
        <v>9999.9999999999982</v>
      </c>
    </row>
    <row r="411" spans="1:6">
      <c r="A411" t="s">
        <v>1840</v>
      </c>
      <c r="B411" s="97" t="str">
        <f>VLOOKUP(A411,'[3]Product DB'!A:C,3,FALSE)</f>
        <v>Nialli</v>
      </c>
      <c r="C411" s="97" t="str">
        <f>VLOOKUP(A411,'[3]Product DB'!A:D,4,FALSE)</f>
        <v>Nialli Visual Planner, 5 concurrent plans, annual subscription</v>
      </c>
      <c r="D411" s="97">
        <f>VLOOKUP(A411,'[3]Product DB'!A:H,8,FALSE)</f>
        <v>9999</v>
      </c>
      <c r="E411" s="97">
        <f>VLOOKUP(A411,'[3]Product DB'!A:M,12,FALSE)</f>
        <v>3080</v>
      </c>
      <c r="F411" s="97">
        <f>VLOOKUP(A411,'[3]Product DB'!A:N,13,FALSE)</f>
        <v>3999.9999999999995</v>
      </c>
    </row>
    <row r="412" spans="1:6">
      <c r="A412" t="s">
        <v>1835</v>
      </c>
      <c r="B412" s="97" t="str">
        <f>VLOOKUP(A412,'[3]Product DB'!A:C,3,FALSE)</f>
        <v>Nialli</v>
      </c>
      <c r="C412" s="97" t="str">
        <f>VLOOKUP(A412,'[3]Product DB'!A:D,4,FALSE)</f>
        <v>Nialli Workspace annual subscription, additional user, price per year</v>
      </c>
      <c r="D412" s="97">
        <f>VLOOKUP(A412,'[3]Product DB'!A:H,8,FALSE)</f>
        <v>9999</v>
      </c>
      <c r="E412" s="97">
        <f>VLOOKUP(A412,'[3]Product DB'!A:M,12,FALSE)</f>
        <v>139</v>
      </c>
      <c r="F412" s="97">
        <f>VLOOKUP(A412,'[3]Product DB'!A:N,13,FALSE)</f>
        <v>180</v>
      </c>
    </row>
    <row r="413" spans="1:6">
      <c r="A413" t="s">
        <v>1833</v>
      </c>
      <c r="B413" s="97" t="str">
        <f>VLOOKUP(A413,'[3]Product DB'!A:C,3,FALSE)</f>
        <v>Nialli</v>
      </c>
      <c r="C413" s="97" t="str">
        <f>VLOOKUP(A413,'[3]Product DB'!A:D,4,FALSE)</f>
        <v>Nialli Workspace annual subscription, 25 users, price per year</v>
      </c>
      <c r="D413" s="97">
        <f>VLOOKUP(A413,'[3]Product DB'!A:H,8,FALSE)</f>
        <v>9999</v>
      </c>
      <c r="E413" s="97">
        <f>VLOOKUP(A413,'[3]Product DB'!A:M,12,FALSE)</f>
        <v>3850</v>
      </c>
      <c r="F413" s="97">
        <f>VLOOKUP(A413,'[3]Product DB'!A:N,13,FALSE)</f>
        <v>4999.9999999999991</v>
      </c>
    </row>
    <row r="414" spans="1:6">
      <c r="A414" t="s">
        <v>2063</v>
      </c>
      <c r="B414" s="97" t="str">
        <f>VLOOKUP(A414,'[3]Product DB'!A:C,3,FALSE)</f>
        <v>NUITEQ</v>
      </c>
      <c r="C414" s="97" t="str">
        <f>VLOOKUP(A414,'[3]Product DB'!A:D,4,FALSE)</f>
        <v>NUITEQ Chorus 1 Year Licence</v>
      </c>
      <c r="D414" s="97">
        <f>VLOOKUP(A414,'[3]Product DB'!A:H,8,FALSE)</f>
        <v>9999</v>
      </c>
      <c r="E414" s="97">
        <f>VLOOKUP(A414,'[3]Product DB'!A:M,12,FALSE)</f>
        <v>169</v>
      </c>
      <c r="F414" s="97">
        <f>VLOOKUP(A414,'[3]Product DB'!A:N,13,FALSE)</f>
        <v>199</v>
      </c>
    </row>
    <row r="415" spans="1:6">
      <c r="A415" t="s">
        <v>2064</v>
      </c>
      <c r="B415" s="97" t="str">
        <f>VLOOKUP(A415,'[3]Product DB'!A:C,3,FALSE)</f>
        <v>NUITEQ</v>
      </c>
      <c r="C415" s="97" t="str">
        <f>VLOOKUP(A415,'[3]Product DB'!A:D,4,FALSE)</f>
        <v>NUITEQ Chorus 3 Year Licence</v>
      </c>
      <c r="D415" s="97">
        <f>VLOOKUP(A415,'[3]Product DB'!A:H,8,FALSE)</f>
        <v>9999</v>
      </c>
      <c r="E415" s="97">
        <f>VLOOKUP(A415,'[3]Product DB'!A:M,12,FALSE)</f>
        <v>472</v>
      </c>
      <c r="F415" s="97">
        <f>VLOOKUP(A415,'[3]Product DB'!A:N,13,FALSE)</f>
        <v>525</v>
      </c>
    </row>
    <row r="416" spans="1:6">
      <c r="A416" t="s">
        <v>2065</v>
      </c>
      <c r="B416" s="97" t="str">
        <f>VLOOKUP(A416,'[3]Product DB'!A:C,3,FALSE)</f>
        <v>NUITEQ</v>
      </c>
      <c r="C416" s="97" t="str">
        <f>VLOOKUP(A416,'[3]Product DB'!A:D,4,FALSE)</f>
        <v>NUITEQ Chorus 5 Year Licence</v>
      </c>
      <c r="D416" s="97">
        <f>VLOOKUP(A416,'[3]Product DB'!A:H,8,FALSE)</f>
        <v>9999</v>
      </c>
      <c r="E416" s="97">
        <f>VLOOKUP(A416,'[3]Product DB'!A:M,12,FALSE)</f>
        <v>751</v>
      </c>
      <c r="F416" s="97">
        <f>VLOOKUP(A416,'[3]Product DB'!A:N,13,FALSE)</f>
        <v>835</v>
      </c>
    </row>
    <row r="417" spans="1:6">
      <c r="A417" t="s">
        <v>2066</v>
      </c>
      <c r="B417" s="97" t="str">
        <f>VLOOKUP(A417,'[3]Product DB'!A:C,3,FALSE)</f>
        <v>NUITEQ</v>
      </c>
      <c r="C417" s="97" t="str">
        <f>VLOOKUP(A417,'[3]Product DB'!A:D,4,FALSE)</f>
        <v>NUITEQ NEXT Hub</v>
      </c>
      <c r="D417" s="97">
        <f>VLOOKUP(A417,'[3]Product DB'!A:H,8,FALSE)</f>
        <v>16</v>
      </c>
      <c r="E417" s="97">
        <f>VLOOKUP(A417,'[3]Product DB'!A:M,12,FALSE)</f>
        <v>850</v>
      </c>
      <c r="F417" s="97">
        <f>VLOOKUP(A417,'[3]Product DB'!A:N,13,FALSE)</f>
        <v>1099</v>
      </c>
    </row>
    <row r="418" spans="1:6">
      <c r="A418" t="s">
        <v>2067</v>
      </c>
      <c r="B418" s="97" t="str">
        <f>VLOOKUP(A418,'[3]Product DB'!A:C,3,FALSE)</f>
        <v>NUITEQ</v>
      </c>
      <c r="C418" s="97" t="str">
        <f>VLOOKUP(A418,'[3]Product DB'!A:D,4,FALSE)</f>
        <v>NUITEQ NEXT 3 in 1 Mic</v>
      </c>
      <c r="D418" s="97">
        <f>VLOOKUP(A418,'[3]Product DB'!A:H,8,FALSE)</f>
        <v>0</v>
      </c>
      <c r="E418" s="97">
        <f>VLOOKUP(A418,'[3]Product DB'!A:M,12,FALSE)</f>
        <v>399</v>
      </c>
      <c r="F418" s="97">
        <f>VLOOKUP(A418,'[3]Product DB'!A:N,13,FALSE)</f>
        <v>549</v>
      </c>
    </row>
    <row r="419" spans="1:6">
      <c r="A419" t="s">
        <v>438</v>
      </c>
      <c r="B419" s="97" t="str">
        <f>VLOOKUP(A419,'[3]Product DB'!A:C,3,FALSE)</f>
        <v>Nureva</v>
      </c>
      <c r="C419" s="97" t="str">
        <f>VLOOKUP(A419,'[3]Product DB'!A:D,4,FALSE)</f>
        <v>Nureva Pro 1 year term for HDL200.</v>
      </c>
      <c r="D419" s="97">
        <f>VLOOKUP(A419,'[3]Product DB'!A:H,8,FALSE)</f>
        <v>9999</v>
      </c>
      <c r="E419" s="97">
        <f>VLOOKUP(A419,'[3]Product DB'!A:M,12,FALSE)</f>
        <v>92</v>
      </c>
      <c r="F419" s="97">
        <f>VLOOKUP(A419,'[3]Product DB'!A:N,13,FALSE)</f>
        <v>108</v>
      </c>
    </row>
    <row r="420" spans="1:6">
      <c r="A420" s="97" t="s">
        <v>432</v>
      </c>
      <c r="B420" s="97" t="str">
        <f>VLOOKUP(A420,'[3]Product DB'!A:C,3,FALSE)</f>
        <v>Nureva</v>
      </c>
      <c r="C420" s="97" t="str">
        <f>VLOOKUP(A420,'[3]Product DB'!A:D,4,FALSE)</f>
        <v>Nureva Pro 1 year term for HDL300.</v>
      </c>
      <c r="D420" s="97">
        <f>VLOOKUP(A420,'[3]Product DB'!A:H,8,FALSE)</f>
        <v>9999</v>
      </c>
      <c r="E420" s="97">
        <f>VLOOKUP(A420,'[3]Product DB'!A:M,12,FALSE)</f>
        <v>241</v>
      </c>
      <c r="F420" s="97">
        <f>VLOOKUP(A420,'[3]Product DB'!A:N,13,FALSE)</f>
        <v>283</v>
      </c>
    </row>
    <row r="421" spans="1:6">
      <c r="A421" s="97" t="s">
        <v>426</v>
      </c>
      <c r="B421" s="97" t="str">
        <f>VLOOKUP(A421,'[3]Product DB'!A:C,3,FALSE)</f>
        <v>Nureva</v>
      </c>
      <c r="C421" s="97" t="str">
        <f>VLOOKUP(A421,'[3]Product DB'!A:D,4,FALSE)</f>
        <v>Nureva Pro 1 year term for HDL310.</v>
      </c>
      <c r="D421" s="97">
        <f>VLOOKUP(A421,'[3]Product DB'!A:H,8,FALSE)</f>
        <v>9999</v>
      </c>
      <c r="E421" s="97">
        <f>VLOOKUP(A421,'[3]Product DB'!A:M,12,FALSE)</f>
        <v>248</v>
      </c>
      <c r="F421" s="97">
        <f>VLOOKUP(A421,'[3]Product DB'!A:N,13,FALSE)</f>
        <v>291</v>
      </c>
    </row>
    <row r="422" spans="1:6">
      <c r="A422" s="97" t="s">
        <v>420</v>
      </c>
      <c r="B422" s="97" t="str">
        <f>VLOOKUP(A422,'[3]Product DB'!A:C,3,FALSE)</f>
        <v>Nureva</v>
      </c>
      <c r="C422" s="97" t="str">
        <f>VLOOKUP(A422,'[3]Product DB'!A:D,4,FALSE)</f>
        <v>Nureva Pro 1 year term for HDL410.</v>
      </c>
      <c r="D422" s="97">
        <f>VLOOKUP(A422,'[3]Product DB'!A:H,8,FALSE)</f>
        <v>9999</v>
      </c>
      <c r="E422" s="97">
        <f>VLOOKUP(A422,'[3]Product DB'!A:M,12,FALSE)</f>
        <v>346</v>
      </c>
      <c r="F422" s="97">
        <f>VLOOKUP(A422,'[3]Product DB'!A:N,13,FALSE)</f>
        <v>407</v>
      </c>
    </row>
    <row r="423" spans="1:6">
      <c r="A423" s="97" t="s">
        <v>440</v>
      </c>
      <c r="B423" s="97" t="str">
        <f>VLOOKUP(A423,'[3]Product DB'!A:C,3,FALSE)</f>
        <v>Nureva</v>
      </c>
      <c r="C423" s="97" t="str">
        <f>VLOOKUP(A423,'[3]Product DB'!A:D,4,FALSE)</f>
        <v>Nureva Pro 2 year term for HDL200.</v>
      </c>
      <c r="D423" s="97">
        <f>VLOOKUP(A423,'[3]Product DB'!A:H,8,FALSE)</f>
        <v>9999</v>
      </c>
      <c r="E423" s="97">
        <f>VLOOKUP(A423,'[3]Product DB'!A:M,12,FALSE)</f>
        <v>176</v>
      </c>
      <c r="F423" s="97">
        <f>VLOOKUP(A423,'[3]Product DB'!A:N,13,FALSE)</f>
        <v>206</v>
      </c>
    </row>
    <row r="424" spans="1:6">
      <c r="A424" s="97" t="s">
        <v>434</v>
      </c>
      <c r="B424" s="97" t="str">
        <f>VLOOKUP(A424,'[3]Product DB'!A:C,3,FALSE)</f>
        <v>Nureva</v>
      </c>
      <c r="C424" s="97" t="str">
        <f>VLOOKUP(A424,'[3]Product DB'!A:D,4,FALSE)</f>
        <v>Nureva Pro 2 year term for HDL300.</v>
      </c>
      <c r="D424" s="97">
        <f>VLOOKUP(A424,'[3]Product DB'!A:H,8,FALSE)</f>
        <v>9999</v>
      </c>
      <c r="E424" s="97">
        <f>VLOOKUP(A424,'[3]Product DB'!A:M,12,FALSE)</f>
        <v>457</v>
      </c>
      <c r="F424" s="97">
        <f>VLOOKUP(A424,'[3]Product DB'!A:N,13,FALSE)</f>
        <v>537</v>
      </c>
    </row>
    <row r="425" spans="1:6">
      <c r="A425" s="97" t="s">
        <v>428</v>
      </c>
      <c r="B425" s="97" t="str">
        <f>VLOOKUP(A425,'[3]Product DB'!A:C,3,FALSE)</f>
        <v>Nureva</v>
      </c>
      <c r="C425" s="97" t="str">
        <f>VLOOKUP(A425,'[3]Product DB'!A:D,4,FALSE)</f>
        <v>Nureva Pro 2 year term for HDL310.</v>
      </c>
      <c r="D425" s="97">
        <f>VLOOKUP(A425,'[3]Product DB'!A:H,8,FALSE)</f>
        <v>9999</v>
      </c>
      <c r="E425" s="97">
        <f>VLOOKUP(A425,'[3]Product DB'!A:M,12,FALSE)</f>
        <v>470</v>
      </c>
      <c r="F425" s="97">
        <f>VLOOKUP(A425,'[3]Product DB'!A:N,13,FALSE)</f>
        <v>552</v>
      </c>
    </row>
    <row r="426" spans="1:6">
      <c r="A426" s="97" t="s">
        <v>422</v>
      </c>
      <c r="B426" s="97" t="str">
        <f>VLOOKUP(A426,'[3]Product DB'!A:C,3,FALSE)</f>
        <v>Nureva</v>
      </c>
      <c r="C426" s="97" t="str">
        <f>VLOOKUP(A426,'[3]Product DB'!A:D,4,FALSE)</f>
        <v>Nureva Pro 2 year term for HDL410.</v>
      </c>
      <c r="D426" s="97">
        <f>VLOOKUP(A426,'[3]Product DB'!A:H,8,FALSE)</f>
        <v>9999</v>
      </c>
      <c r="E426" s="97">
        <f>VLOOKUP(A426,'[3]Product DB'!A:M,12,FALSE)</f>
        <v>658</v>
      </c>
      <c r="F426" s="97">
        <f>VLOOKUP(A426,'[3]Product DB'!A:N,13,FALSE)</f>
        <v>773</v>
      </c>
    </row>
    <row r="427" spans="1:6">
      <c r="A427" s="97" t="s">
        <v>442</v>
      </c>
      <c r="B427" s="97" t="str">
        <f>VLOOKUP(A427,'[3]Product DB'!A:C,3,FALSE)</f>
        <v>Nureva</v>
      </c>
      <c r="C427" s="97" t="str">
        <f>VLOOKUP(A427,'[3]Product DB'!A:D,4,FALSE)</f>
        <v>Nureva Pro 3 year term for HDL200.</v>
      </c>
      <c r="D427" s="97">
        <f>VLOOKUP(A427,'[3]Product DB'!A:H,8,FALSE)</f>
        <v>9999</v>
      </c>
      <c r="E427" s="97">
        <f>VLOOKUP(A427,'[3]Product DB'!A:M,12,FALSE)</f>
        <v>249</v>
      </c>
      <c r="F427" s="97">
        <f>VLOOKUP(A427,'[3]Product DB'!A:N,13,FALSE)</f>
        <v>292</v>
      </c>
    </row>
    <row r="428" spans="1:6">
      <c r="A428" s="97" t="s">
        <v>436</v>
      </c>
      <c r="B428" s="97" t="str">
        <f>VLOOKUP(A428,'[3]Product DB'!A:C,3,FALSE)</f>
        <v>Nureva</v>
      </c>
      <c r="C428" s="97" t="str">
        <f>VLOOKUP(A428,'[3]Product DB'!A:D,4,FALSE)</f>
        <v>Nureva Pro 3 year term for HDL300.</v>
      </c>
      <c r="D428" s="97">
        <f>VLOOKUP(A428,'[3]Product DB'!A:H,8,FALSE)</f>
        <v>9999</v>
      </c>
      <c r="E428" s="97">
        <f>VLOOKUP(A428,'[3]Product DB'!A:M,12,FALSE)</f>
        <v>649</v>
      </c>
      <c r="F428" s="97">
        <f>VLOOKUP(A428,'[3]Product DB'!A:N,13,FALSE)</f>
        <v>763</v>
      </c>
    </row>
    <row r="429" spans="1:6">
      <c r="A429" s="97" t="s">
        <v>430</v>
      </c>
      <c r="B429" s="97" t="str">
        <f>VLOOKUP(A429,'[3]Product DB'!A:C,3,FALSE)</f>
        <v>Nureva</v>
      </c>
      <c r="C429" s="97" t="str">
        <f>VLOOKUP(A429,'[3]Product DB'!A:D,4,FALSE)</f>
        <v>Nureva Pro 3 year term for HDL310.</v>
      </c>
      <c r="D429" s="97">
        <f>VLOOKUP(A429,'[3]Product DB'!A:H,8,FALSE)</f>
        <v>9999</v>
      </c>
      <c r="E429" s="97">
        <f>VLOOKUP(A429,'[3]Product DB'!A:M,12,FALSE)</f>
        <v>668</v>
      </c>
      <c r="F429" s="97">
        <f>VLOOKUP(A429,'[3]Product DB'!A:N,13,FALSE)</f>
        <v>785</v>
      </c>
    </row>
    <row r="430" spans="1:6">
      <c r="A430" s="97" t="s">
        <v>424</v>
      </c>
      <c r="B430" s="97" t="str">
        <f>VLOOKUP(A430,'[3]Product DB'!A:C,3,FALSE)</f>
        <v>Nureva</v>
      </c>
      <c r="C430" s="97" t="str">
        <f>VLOOKUP(A430,'[3]Product DB'!A:D,4,FALSE)</f>
        <v>Nureva Pro 3 year term for HDL410.</v>
      </c>
      <c r="D430" s="97">
        <f>VLOOKUP(A430,'[3]Product DB'!A:H,8,FALSE)</f>
        <v>9999</v>
      </c>
      <c r="E430" s="97">
        <f>VLOOKUP(A430,'[3]Product DB'!A:M,12,FALSE)</f>
        <v>935</v>
      </c>
      <c r="F430" s="97">
        <f>VLOOKUP(A430,'[3]Product DB'!A:N,13,FALSE)</f>
        <v>1099</v>
      </c>
    </row>
    <row r="431" spans="1:6">
      <c r="A431" s="97" t="s">
        <v>2068</v>
      </c>
      <c r="B431" s="97" t="str">
        <f>VLOOKUP(A431,'[3]Product DB'!A:C,3,FALSE)</f>
        <v>Nureva</v>
      </c>
      <c r="C431" s="97" t="str">
        <f>VLOOKUP(A431,'[3]Product DB'!A:D,4,FALSE)</f>
        <v>Nureva HDL310 Audio conferencing system - White</v>
      </c>
      <c r="D431" s="97">
        <f>VLOOKUP(A431,'[3]Product DB'!A:H,8,FALSE)</f>
        <v>7</v>
      </c>
      <c r="E431" s="97">
        <f>VLOOKUP(A431,'[3]Product DB'!A:M,12,FALSE)</f>
        <v>3719</v>
      </c>
      <c r="F431" s="97">
        <f>VLOOKUP(A431,'[3]Product DB'!A:N,13,FALSE)</f>
        <v>4495</v>
      </c>
    </row>
    <row r="432" spans="1:6">
      <c r="A432" s="97" t="s">
        <v>342</v>
      </c>
      <c r="B432" s="97" t="str">
        <f>VLOOKUP(A432,'[3]Product DB'!A:C,3,FALSE)</f>
        <v>Nureva</v>
      </c>
      <c r="C432" s="97" t="str">
        <f>VLOOKUP(A432,'[3]Product DB'!A:D,4,FALSE)</f>
        <v>Nureva HDL300 UK Power Lead (needs SRV-HDL-PWR-54DC)</v>
      </c>
      <c r="D432" s="97">
        <f>VLOOKUP(A432,'[3]Product DB'!A:H,8,FALSE)</f>
        <v>8</v>
      </c>
      <c r="E432" s="97">
        <f>VLOOKUP(A432,'[3]Product DB'!A:M,12,FALSE)</f>
        <v>13</v>
      </c>
      <c r="F432" s="97">
        <f>VLOOKUP(A432,'[3]Product DB'!A:N,13,FALSE)</f>
        <v>17</v>
      </c>
    </row>
    <row r="433" spans="1:6">
      <c r="A433" s="97" t="s">
        <v>325</v>
      </c>
      <c r="B433" s="97" t="str">
        <f>VLOOKUP(A433,'[3]Product DB'!A:C,3,FALSE)</f>
        <v>Nureva</v>
      </c>
      <c r="C433" s="97" t="str">
        <f>VLOOKUP(A433,'[3]Product DB'!A:D,4,FALSE)</f>
        <v>HDL200 Display Mount</v>
      </c>
      <c r="D433" s="97">
        <f>VLOOKUP(A433,'[3]Product DB'!A:H,8,FALSE)</f>
        <v>4</v>
      </c>
      <c r="E433" s="97">
        <f>VLOOKUP(A433,'[3]Product DB'!A:M,12,FALSE)</f>
        <v>105</v>
      </c>
      <c r="F433" s="97">
        <f>VLOOKUP(A433,'[3]Product DB'!A:N,13,FALSE)</f>
        <v>116</v>
      </c>
    </row>
    <row r="434" spans="1:6">
      <c r="A434" s="97" t="s">
        <v>346</v>
      </c>
      <c r="B434" s="97" t="str">
        <f>VLOOKUP(A434,'[3]Product DB'!A:C,3,FALSE)</f>
        <v>Nureva</v>
      </c>
      <c r="C434" s="97" t="str">
        <f>VLOOKUP(A434,'[3]Product DB'!A:D,4,FALSE)</f>
        <v xml:space="preserve">Nureva Connect Module 2 Upgrade Kit </v>
      </c>
      <c r="D434" s="97">
        <f>VLOOKUP(A434,'[3]Product DB'!A:H,8,FALSE)</f>
        <v>2</v>
      </c>
      <c r="E434" s="97">
        <f>VLOOKUP(A434,'[3]Product DB'!A:M,12,FALSE)</f>
        <v>1599</v>
      </c>
      <c r="F434" s="97">
        <f>VLOOKUP(A434,'[3]Product DB'!A:N,13,FALSE)</f>
        <v>1827</v>
      </c>
    </row>
    <row r="435" spans="1:6">
      <c r="A435" s="97" t="s">
        <v>355</v>
      </c>
      <c r="B435" s="97" t="str">
        <f>VLOOKUP(A435,'[3]Product DB'!A:C,3,FALSE)</f>
        <v>Nureva</v>
      </c>
      <c r="C435" s="97" t="str">
        <f>VLOOKUP(A435,'[3]Product DB'!A:D,4,FALSE)</f>
        <v>Nureva HDL410 advanced audio system including Connect Module 2 - White. Primary bar included</v>
      </c>
      <c r="D435" s="97">
        <f>VLOOKUP(A435,'[3]Product DB'!A:H,8,FALSE)</f>
        <v>2</v>
      </c>
      <c r="E435" s="97">
        <f>VLOOKUP(A435,'[3]Product DB'!A:M,12,FALSE)</f>
        <v>3719</v>
      </c>
      <c r="F435" s="97">
        <f>VLOOKUP(A435,'[3]Product DB'!A:N,13,FALSE)</f>
        <v>4495</v>
      </c>
    </row>
    <row r="436" spans="1:6">
      <c r="A436" s="97" t="s">
        <v>357</v>
      </c>
      <c r="B436" s="97" t="str">
        <f>VLOOKUP(A436,'[3]Product DB'!A:C,3,FALSE)</f>
        <v>Nureva</v>
      </c>
      <c r="C436" s="97" t="str">
        <f>VLOOKUP(A436,'[3]Product DB'!A:D,4,FALSE)</f>
        <v>Nureva HDL410 advanced audio system.  Secondary speaker bar - White.</v>
      </c>
      <c r="D436" s="97">
        <f>VLOOKUP(A436,'[3]Product DB'!A:H,8,FALSE)</f>
        <v>2</v>
      </c>
      <c r="E436" s="97">
        <f>VLOOKUP(A436,'[3]Product DB'!A:M,12,FALSE)</f>
        <v>3366</v>
      </c>
      <c r="F436" s="97">
        <f>VLOOKUP(A436,'[3]Product DB'!A:N,13,FALSE)</f>
        <v>4400</v>
      </c>
    </row>
    <row r="437" spans="1:6">
      <c r="A437" s="97" t="s">
        <v>124</v>
      </c>
      <c r="B437" s="97" t="str">
        <f>VLOOKUP(A437,'[3]Product DB'!A:C,3,FALSE)</f>
        <v>Nureva</v>
      </c>
      <c r="C437" s="97" t="str">
        <f>VLOOKUP(A437,'[3]Product DB'!A:D,4,FALSE)</f>
        <v xml:space="preserve">Nureva HDL410 advanced audio system including Connect Module 2 - Black. </v>
      </c>
      <c r="D437" s="97">
        <f>VLOOKUP(A437,'[3]Product DB'!A:H,8,FALSE)</f>
        <v>0</v>
      </c>
      <c r="E437" s="97">
        <f>VLOOKUP(A437,'[3]Product DB'!A:M,12,FALSE)</f>
        <v>7085</v>
      </c>
      <c r="F437" s="97">
        <f>VLOOKUP(A437,'[3]Product DB'!A:N,13,FALSE)</f>
        <v>8895</v>
      </c>
    </row>
    <row r="438" spans="1:6">
      <c r="A438" s="97" t="s">
        <v>323</v>
      </c>
      <c r="B438" s="97" t="str">
        <f>VLOOKUP(A438,'[3]Product DB'!A:C,3,FALSE)</f>
        <v>Nureva</v>
      </c>
      <c r="C438" s="97" t="str">
        <f>VLOOKUP(A438,'[3]Product DB'!A:D,4,FALSE)</f>
        <v>Nureva Camera Mount for Nureva HDL200 Audio Conferencing System</v>
      </c>
      <c r="D438" s="97">
        <f>VLOOKUP(A438,'[3]Product DB'!A:H,8,FALSE)</f>
        <v>1</v>
      </c>
      <c r="E438" s="97">
        <f>VLOOKUP(A438,'[3]Product DB'!A:M,12,FALSE)</f>
        <v>31</v>
      </c>
      <c r="F438" s="97">
        <f>VLOOKUP(A438,'[3]Product DB'!A:N,13,FALSE)</f>
        <v>35</v>
      </c>
    </row>
    <row r="439" spans="1:6">
      <c r="A439" s="97" t="s">
        <v>2069</v>
      </c>
      <c r="B439" s="97" t="str">
        <f>VLOOKUP(A439,'[3]Product DB'!A:C,3,FALSE)</f>
        <v>Nureva</v>
      </c>
      <c r="C439" s="97" t="str">
        <f>VLOOKUP(A439,'[3]Product DB'!A:D,4,FALSE)</f>
        <v>Nureva HDL200 Audio Conferencing System - Black</v>
      </c>
      <c r="D439" s="97">
        <f>VLOOKUP(A439,'[3]Product DB'!A:H,8,FALSE)</f>
        <v>0</v>
      </c>
      <c r="E439" s="97">
        <f>VLOOKUP(A439,'[3]Product DB'!A:M,12,FALSE)</f>
        <v>967</v>
      </c>
      <c r="F439" s="97">
        <f>VLOOKUP(A439,'[3]Product DB'!A:N,13,FALSE)</f>
        <v>1615</v>
      </c>
    </row>
    <row r="440" spans="1:6">
      <c r="A440" s="97" t="s">
        <v>344</v>
      </c>
      <c r="B440" s="97" t="str">
        <f>VLOOKUP(A440,'[3]Product DB'!A:C,3,FALSE)</f>
        <v>Nureva</v>
      </c>
      <c r="C440" s="97" t="str">
        <f>VLOOKUP(A440,'[3]Product DB'!A:D,4,FALSE)</f>
        <v>Nureva Replacement remote control for HDL300</v>
      </c>
      <c r="D440" s="97">
        <f>VLOOKUP(A440,'[3]Product DB'!A:H,8,FALSE)</f>
        <v>1</v>
      </c>
      <c r="E440" s="97">
        <f>VLOOKUP(A440,'[3]Product DB'!A:M,12,FALSE)</f>
        <v>12</v>
      </c>
      <c r="F440" s="97">
        <f>VLOOKUP(A440,'[3]Product DB'!A:N,13,FALSE)</f>
        <v>14</v>
      </c>
    </row>
    <row r="441" spans="1:6">
      <c r="A441" s="97">
        <v>101860</v>
      </c>
      <c r="B441" s="97" t="str">
        <f>VLOOKUP(A441,'[3]Product DB'!A:C,3,FALSE)</f>
        <v>Nureva</v>
      </c>
      <c r="C441" s="97" t="str">
        <f>VLOOKUP(A441,'[3]Product DB'!A:D,4,FALSE)</f>
        <v>Nureva HDL300 Connect Module (no cables)</v>
      </c>
      <c r="D441" s="97">
        <f>VLOOKUP(A441,'[3]Product DB'!A:H,8,FALSE)</f>
        <v>1</v>
      </c>
      <c r="E441" s="97">
        <f>VLOOKUP(A441,'[3]Product DB'!A:M,12,FALSE)</f>
        <v>383</v>
      </c>
      <c r="F441" s="97">
        <f>VLOOKUP(A441,'[3]Product DB'!A:N,13,FALSE)</f>
        <v>525</v>
      </c>
    </row>
    <row r="442" spans="1:6">
      <c r="A442" s="97" t="s">
        <v>365</v>
      </c>
      <c r="B442" s="97" t="str">
        <f>VLOOKUP(A442,'[3]Product DB'!A:C,3,FALSE)</f>
        <v>Nureva</v>
      </c>
      <c r="C442" s="97" t="str">
        <f>VLOOKUP(A442,'[3]Product DB'!A:D,4,FALSE)</f>
        <v>Nureva CV30 Classroom Camera Kit - compatible with Nureva HDL300 and HDL300 Dual</v>
      </c>
      <c r="D442" s="97">
        <f>VLOOKUP(A442,'[3]Product DB'!A:H,8,FALSE)</f>
        <v>0</v>
      </c>
      <c r="E442" s="97">
        <f>VLOOKUP(A442,'[3]Product DB'!A:M,12,FALSE)</f>
        <v>405</v>
      </c>
      <c r="F442" s="97">
        <f>VLOOKUP(A442,'[3]Product DB'!A:N,13,FALSE)</f>
        <v>549</v>
      </c>
    </row>
    <row r="443" spans="1:6">
      <c r="A443" s="97" t="s">
        <v>2070</v>
      </c>
      <c r="B443" s="97" t="str">
        <f>VLOOKUP(A443,'[3]Product DB'!A:C,3,FALSE)</f>
        <v>Nureva</v>
      </c>
      <c r="C443" s="97" t="str">
        <f>VLOOKUP(A443,'[3]Product DB'!A:D,4,FALSE)</f>
        <v>Nureva HDL200 Audio Conferencing System - White</v>
      </c>
      <c r="D443" s="97">
        <f>VLOOKUP(A443,'[3]Product DB'!A:H,8,FALSE)</f>
        <v>0</v>
      </c>
      <c r="E443" s="97">
        <f>VLOOKUP(A443,'[3]Product DB'!A:M,12,FALSE)</f>
        <v>967</v>
      </c>
      <c r="F443" s="97">
        <f>VLOOKUP(A443,'[3]Product DB'!A:N,13,FALSE)</f>
        <v>1615</v>
      </c>
    </row>
    <row r="444" spans="1:6">
      <c r="A444" s="97" t="s">
        <v>2071</v>
      </c>
      <c r="B444" s="97" t="str">
        <f>VLOOKUP(A444,'[3]Product DB'!A:C,3,FALSE)</f>
        <v>Nureva</v>
      </c>
      <c r="C444" s="97" t="str">
        <f>VLOOKUP(A444,'[3]Product DB'!A:D,4,FALSE)</f>
        <v>Nureva HDL300 Audio conferencing system - White</v>
      </c>
      <c r="D444" s="97">
        <f>VLOOKUP(A444,'[3]Product DB'!A:H,8,FALSE)</f>
        <v>0</v>
      </c>
      <c r="E444" s="97">
        <f>VLOOKUP(A444,'[3]Product DB'!A:M,12,FALSE)</f>
        <v>3050</v>
      </c>
      <c r="F444" s="97">
        <f>VLOOKUP(A444,'[3]Product DB'!A:N,13,FALSE)</f>
        <v>3485</v>
      </c>
    </row>
    <row r="445" spans="1:6">
      <c r="A445" s="97" t="s">
        <v>2072</v>
      </c>
      <c r="B445" s="97" t="str">
        <f>VLOOKUP(A445,'[3]Product DB'!A:C,3,FALSE)</f>
        <v>Nureva</v>
      </c>
      <c r="C445" s="97" t="str">
        <f>VLOOKUP(A445,'[3]Product DB'!A:D,4,FALSE)</f>
        <v>Nureva HDL300 Audio conferencing system - Black</v>
      </c>
      <c r="D445" s="97">
        <f>VLOOKUP(A445,'[3]Product DB'!A:H,8,FALSE)</f>
        <v>0</v>
      </c>
      <c r="E445" s="97">
        <f>VLOOKUP(A445,'[3]Product DB'!A:M,12,FALSE)</f>
        <v>3050</v>
      </c>
      <c r="F445" s="97">
        <f>VLOOKUP(A445,'[3]Product DB'!A:N,13,FALSE)</f>
        <v>3485</v>
      </c>
    </row>
    <row r="446" spans="1:6">
      <c r="A446" s="549" t="s">
        <v>2073</v>
      </c>
      <c r="B446" s="97" t="str">
        <f>VLOOKUP(A446,'[3]Product DB'!A:C,3,FALSE)</f>
        <v>Nureva</v>
      </c>
      <c r="C446" s="97" t="str">
        <f>VLOOKUP(A446,'[3]Product DB'!A:D,4,FALSE)</f>
        <v>Nureva HDL310 Audio conferencing system - Black</v>
      </c>
      <c r="D446" s="97">
        <f>VLOOKUP(A446,'[3]Product DB'!A:H,8,FALSE)</f>
        <v>0</v>
      </c>
      <c r="E446" s="97">
        <f>VLOOKUP(A446,'[3]Product DB'!A:M,12,FALSE)</f>
        <v>3719</v>
      </c>
      <c r="F446" s="97">
        <f>VLOOKUP(A446,'[3]Product DB'!A:N,13,FALSE)</f>
        <v>4495</v>
      </c>
    </row>
    <row r="447" spans="1:6">
      <c r="A447" s="97" t="s">
        <v>362</v>
      </c>
      <c r="B447" s="97" t="str">
        <f>VLOOKUP(A447,'[3]Product DB'!A:C,3,FALSE)</f>
        <v>Nureva</v>
      </c>
      <c r="C447" s="97" t="str">
        <f>VLOOKUP(A447,'[3]Product DB'!A:D,4,FALSE)</f>
        <v>HDL410 Auto Camera Zoning Bundle - HDL410, Inogeni CAM230. Includes  Pre-Install Consultancy and Post-Install Onsite Commissioning by Ascentae.</v>
      </c>
      <c r="D447" s="97">
        <f>VLOOKUP(A447,'[3]Product DB'!A:H,8,FALSE)</f>
        <v>0</v>
      </c>
      <c r="E447" s="97">
        <f>VLOOKUP(A447,'[3]Product DB'!A:M,12,FALSE)</f>
        <v>8585</v>
      </c>
      <c r="F447" s="97">
        <f>VLOOKUP(A447,'[3]Product DB'!A:N,13,FALSE)</f>
        <v>10999</v>
      </c>
    </row>
    <row r="448" spans="1:6">
      <c r="A448" s="97" t="s">
        <v>338</v>
      </c>
      <c r="B448" s="97" t="str">
        <f>VLOOKUP(A448,'[3]Product DB'!A:C,3,FALSE)</f>
        <v>Nureva</v>
      </c>
      <c r="C448" s="97" t="str">
        <f>VLOOKUP(A448,'[3]Product DB'!A:D,4,FALSE)</f>
        <v>Nureva HDL300 54DC transformer - purchase with SVR-HDL300-UK-PWR</v>
      </c>
      <c r="D448" s="97">
        <f>VLOOKUP(A448,'[3]Product DB'!A:H,8,FALSE)</f>
        <v>0</v>
      </c>
      <c r="E448" s="97">
        <f>VLOOKUP(A448,'[3]Product DB'!A:M,12,FALSE)</f>
        <v>32</v>
      </c>
      <c r="F448" s="97">
        <f>VLOOKUP(A448,'[3]Product DB'!A:N,13,FALSE)</f>
        <v>41</v>
      </c>
    </row>
    <row r="449" spans="1:6">
      <c r="A449" s="97" t="s">
        <v>2074</v>
      </c>
      <c r="B449" s="97" t="str">
        <f>VLOOKUP(A449,'[3]Product DB'!A:C,3,FALSE)</f>
        <v>Pointgrab</v>
      </c>
      <c r="C449" s="97" t="str">
        <f>VLOOKUP(A449,'[3]Product DB'!A:D,4,FALSE)</f>
        <v>Pointgrab Annual Platform Subscription - Year 1</v>
      </c>
      <c r="D449" s="97">
        <f>VLOOKUP(A449,'[3]Product DB'!A:H,8,FALSE)</f>
        <v>9999</v>
      </c>
      <c r="E449" s="97">
        <f>VLOOKUP(A449,'[3]Product DB'!A:M,12,FALSE)</f>
        <v>0</v>
      </c>
      <c r="F449" s="97">
        <f>VLOOKUP(A449,'[3]Product DB'!A:N,13,FALSE)</f>
        <v>150</v>
      </c>
    </row>
    <row r="450" spans="1:6">
      <c r="A450" s="97" t="s">
        <v>2075</v>
      </c>
      <c r="B450" s="97" t="str">
        <f>VLOOKUP(A450,'[3]Product DB'!A:C,3,FALSE)</f>
        <v>Pointgrab</v>
      </c>
      <c r="C450" s="97" t="str">
        <f>VLOOKUP(A450,'[3]Product DB'!A:D,4,FALSE)</f>
        <v>Pointgrab Annual Platform Subscription - Year 2</v>
      </c>
      <c r="D450" s="97">
        <f>VLOOKUP(A450,'[3]Product DB'!A:H,8,FALSE)</f>
        <v>9999</v>
      </c>
      <c r="E450" s="97">
        <f>VLOOKUP(A450,'[3]Product DB'!A:M,12,FALSE)</f>
        <v>0</v>
      </c>
      <c r="F450" s="97">
        <f>VLOOKUP(A450,'[3]Product DB'!A:N,13,FALSE)</f>
        <v>150</v>
      </c>
    </row>
    <row r="451" spans="1:6">
      <c r="A451" s="97" t="s">
        <v>2076</v>
      </c>
      <c r="B451" s="97" t="str">
        <f>VLOOKUP(A451,'[3]Product DB'!A:C,3,FALSE)</f>
        <v>Pointgrab</v>
      </c>
      <c r="C451" s="97" t="str">
        <f>VLOOKUP(A451,'[3]Product DB'!A:D,4,FALSE)</f>
        <v>Pointgrab Annual Platform Subscription - Year 3</v>
      </c>
      <c r="D451" s="97">
        <f>VLOOKUP(A451,'[3]Product DB'!A:H,8,FALSE)</f>
        <v>9999</v>
      </c>
      <c r="E451" s="97">
        <f>VLOOKUP(A451,'[3]Product DB'!A:M,12,FALSE)</f>
        <v>0</v>
      </c>
      <c r="F451" s="97">
        <f>VLOOKUP(A451,'[3]Product DB'!A:N,13,FALSE)</f>
        <v>150</v>
      </c>
    </row>
    <row r="452" spans="1:6">
      <c r="A452" s="97" t="s">
        <v>2077</v>
      </c>
      <c r="B452" s="97" t="str">
        <f>VLOOKUP(A452,'[3]Product DB'!A:C,3,FALSE)</f>
        <v>Pointgrab</v>
      </c>
      <c r="C452" s="97" t="str">
        <f>VLOOKUP(A452,'[3]Product DB'!A:D,4,FALSE)</f>
        <v>Pointgrab Annual Platform Subscription - Year 4 Onwards</v>
      </c>
      <c r="D452" s="97">
        <f>VLOOKUP(A452,'[3]Product DB'!A:H,8,FALSE)</f>
        <v>9999</v>
      </c>
      <c r="E452" s="97">
        <f>VLOOKUP(A452,'[3]Product DB'!A:M,12,FALSE)</f>
        <v>125</v>
      </c>
      <c r="F452" s="97">
        <f>VLOOKUP(A452,'[3]Product DB'!A:N,13,FALSE)</f>
        <v>169</v>
      </c>
    </row>
    <row r="453" spans="1:6">
      <c r="A453" s="97" t="s">
        <v>2078</v>
      </c>
      <c r="B453" s="97" t="str">
        <f>VLOOKUP(A453,'[3]Product DB'!A:C,3,FALSE)</f>
        <v>Pointgrab</v>
      </c>
      <c r="C453" s="97" t="str">
        <f>VLOOKUP(A453,'[3]Product DB'!A:D,4,FALSE)</f>
        <v>Pointgrab Annual Support - Year 1</v>
      </c>
      <c r="D453" s="97">
        <f>VLOOKUP(A453,'[3]Product DB'!A:H,8,FALSE)</f>
        <v>9999</v>
      </c>
      <c r="E453" s="97">
        <f>VLOOKUP(A453,'[3]Product DB'!A:M,12,FALSE)</f>
        <v>30</v>
      </c>
      <c r="F453" s="97">
        <f>VLOOKUP(A453,'[3]Product DB'!A:N,13,FALSE)</f>
        <v>39</v>
      </c>
    </row>
    <row r="454" spans="1:6">
      <c r="A454" s="97" t="s">
        <v>2079</v>
      </c>
      <c r="B454" s="97" t="str">
        <f>VLOOKUP(A454,'[3]Product DB'!A:C,3,FALSE)</f>
        <v>Pointgrab</v>
      </c>
      <c r="C454" s="97" t="str">
        <f>VLOOKUP(A454,'[3]Product DB'!A:D,4,FALSE)</f>
        <v>Pointgrab Annual Support - Year 2</v>
      </c>
      <c r="D454" s="97">
        <f>VLOOKUP(A454,'[3]Product DB'!A:H,8,FALSE)</f>
        <v>9999</v>
      </c>
      <c r="E454" s="97">
        <f>VLOOKUP(A454,'[3]Product DB'!A:M,12,FALSE)</f>
        <v>30</v>
      </c>
      <c r="F454" s="97">
        <f>VLOOKUP(A454,'[3]Product DB'!A:N,13,FALSE)</f>
        <v>39</v>
      </c>
    </row>
    <row r="455" spans="1:6">
      <c r="A455" s="97" t="s">
        <v>2080</v>
      </c>
      <c r="B455" s="97" t="str">
        <f>VLOOKUP(A455,'[3]Product DB'!A:C,3,FALSE)</f>
        <v>Pointgrab</v>
      </c>
      <c r="C455" s="97" t="str">
        <f>VLOOKUP(A455,'[3]Product DB'!A:D,4,FALSE)</f>
        <v>Pointgrab Annual Support - Year 3</v>
      </c>
      <c r="D455" s="97">
        <f>VLOOKUP(A455,'[3]Product DB'!A:H,8,FALSE)</f>
        <v>9999</v>
      </c>
      <c r="E455" s="97">
        <f>VLOOKUP(A455,'[3]Product DB'!A:M,12,FALSE)</f>
        <v>30</v>
      </c>
      <c r="F455" s="97">
        <f>VLOOKUP(A455,'[3]Product DB'!A:N,13,FALSE)</f>
        <v>39</v>
      </c>
    </row>
    <row r="456" spans="1:6">
      <c r="A456" s="97" t="s">
        <v>2081</v>
      </c>
      <c r="B456" s="97" t="str">
        <f>VLOOKUP(A456,'[3]Product DB'!A:C,3,FALSE)</f>
        <v>Pointgrab</v>
      </c>
      <c r="C456" s="97" t="str">
        <f>VLOOKUP(A456,'[3]Product DB'!A:D,4,FALSE)</f>
        <v>Pointgrab Platform Commissioning Package - Per Floor, Up to 50 Sensors Per Floor</v>
      </c>
      <c r="D456" s="97">
        <f>VLOOKUP(A456,'[3]Product DB'!A:H,8,FALSE)</f>
        <v>9999</v>
      </c>
      <c r="E456" s="97">
        <f>VLOOKUP(A456,'[3]Product DB'!A:M,12,FALSE)</f>
        <v>1500</v>
      </c>
      <c r="F456" s="97">
        <f>VLOOKUP(A456,'[3]Product DB'!A:N,13,FALSE)</f>
        <v>2000</v>
      </c>
    </row>
    <row r="457" spans="1:6">
      <c r="A457" s="97" t="s">
        <v>2082</v>
      </c>
      <c r="B457" s="97" t="str">
        <f>VLOOKUP(A457,'[3]Product DB'!A:C,3,FALSE)</f>
        <v>Pointgrab</v>
      </c>
      <c r="C457" s="97" t="str">
        <f>VLOOKUP(A457,'[3]Product DB'!A:D,4,FALSE)</f>
        <v>Pointgrab CogniPoint Sensor and Ceiling Bracket</v>
      </c>
      <c r="D457" s="97">
        <f>VLOOKUP(A457,'[3]Product DB'!A:H,8,FALSE)</f>
        <v>5</v>
      </c>
      <c r="E457" s="97">
        <f>VLOOKUP(A457,'[3]Product DB'!A:M,12,FALSE)</f>
        <v>559</v>
      </c>
      <c r="F457" s="97">
        <f>VLOOKUP(A457,'[3]Product DB'!A:N,13,FALSE)</f>
        <v>729</v>
      </c>
    </row>
    <row r="458" spans="1:6">
      <c r="A458" s="97" t="s">
        <v>2083</v>
      </c>
      <c r="B458" s="97" t="str">
        <f>VLOOKUP(A458,'[3]Product DB'!A:C,3,FALSE)</f>
        <v>PTZOptics</v>
      </c>
      <c r="C458" s="97" t="str">
        <f>VLOOKUP(A458,'[3]Product DB'!A:D,4,FALSE)</f>
        <v>PTZOptics Move 4K 20X</v>
      </c>
      <c r="D458" s="97">
        <f>VLOOKUP(A458,'[3]Product DB'!A:H,8,FALSE)</f>
        <v>2</v>
      </c>
      <c r="E458" s="97">
        <f>VLOOKUP(A458,'[3]Product DB'!A:M,12,FALSE)</f>
        <v>1116</v>
      </c>
      <c r="F458" s="97">
        <f>VLOOKUP(A458,'[3]Product DB'!A:N,13,FALSE)</f>
        <v>1833</v>
      </c>
    </row>
    <row r="459" spans="1:6">
      <c r="A459" s="97" t="s">
        <v>1503</v>
      </c>
      <c r="B459" s="97" t="str">
        <f>VLOOKUP(A459,'[3]Product DB'!A:C,3,FALSE)</f>
        <v>PTZOptics</v>
      </c>
      <c r="C459" s="97" t="str">
        <f>VLOOKUP(A459,'[3]Product DB'!A:D,4,FALSE)</f>
        <v>HuddleCamHD SimplTrack3</v>
      </c>
      <c r="D459" s="97">
        <f>VLOOKUP(A459,'[3]Product DB'!A:H,8,FALSE)</f>
        <v>0</v>
      </c>
      <c r="E459" s="97">
        <f>VLOOKUP(A459,'[3]Product DB'!A:M,12,FALSE)</f>
        <v>872</v>
      </c>
      <c r="F459" s="97">
        <f>VLOOKUP(A459,'[3]Product DB'!A:N,13,FALSE)</f>
        <v>1375</v>
      </c>
    </row>
    <row r="460" spans="1:6">
      <c r="A460" s="97" t="s">
        <v>1517</v>
      </c>
      <c r="B460" s="97" t="str">
        <f>VLOOKUP(A460,'[3]Product DB'!A:C,3,FALSE)</f>
        <v>PTZOptics</v>
      </c>
      <c r="C460" s="97" t="str">
        <f>VLOOKUP(A460,'[3]Product DB'!A:D,4,FALSE)</f>
        <v>HuddleCamHD Pro IP - 4K EPTZ IP Webcam | NDI|HX Licensed &amp; IP | Dual Microphone Array | 3840 x 2160 | 30fps | 108 degree HFOV | Auto-Framing (Black) PoE &amp; C Style Power Supply</v>
      </c>
      <c r="D460" s="97">
        <f>VLOOKUP(A460,'[3]Product DB'!A:H,8,FALSE)</f>
        <v>0</v>
      </c>
      <c r="E460" s="97">
        <f>VLOOKUP(A460,'[3]Product DB'!A:M,12,FALSE)</f>
        <v>185</v>
      </c>
      <c r="F460" s="97">
        <f>VLOOKUP(A460,'[3]Product DB'!A:N,13,FALSE)</f>
        <v>302</v>
      </c>
    </row>
    <row r="461" spans="1:6">
      <c r="A461" s="97" t="s">
        <v>1531</v>
      </c>
      <c r="B461" s="97" t="str">
        <f>VLOOKUP(A461,'[3]Product DB'!A:C,3,FALSE)</f>
        <v>PTZOptics</v>
      </c>
      <c r="C461" s="97" t="str">
        <f>VLOOKUP(A461,'[3]Product DB'!A:D,4,FALSE)</f>
        <v>HuddleCamHD HC-JOY-G4 - PTZ Camera Controller | 4th Generation | Easy-to-use RS-232 PTZ Joystick Controller with sturdy metal case | Universal Power Supply</v>
      </c>
      <c r="D461" s="97">
        <f>VLOOKUP(A461,'[3]Product DB'!A:H,8,FALSE)</f>
        <v>0</v>
      </c>
      <c r="E461" s="97">
        <f>VLOOKUP(A461,'[3]Product DB'!A:M,12,FALSE)</f>
        <v>168</v>
      </c>
      <c r="F461" s="97">
        <f>VLOOKUP(A461,'[3]Product DB'!A:N,13,FALSE)</f>
        <v>275</v>
      </c>
    </row>
    <row r="462" spans="1:6">
      <c r="A462" s="97" t="s">
        <v>408</v>
      </c>
      <c r="B462" s="97" t="str">
        <f>VLOOKUP(A462,'[3]Product DB'!A:C,3,FALSE)</f>
        <v>PTZOptics</v>
      </c>
      <c r="C462" s="97" t="str">
        <f>VLOOKUP(A462,'[3]Product DB'!A:D,4,FALSE)</f>
        <v>HuddleCamHD HCM-1C-WH Universal PTZ Camera Pole Mount - White</v>
      </c>
      <c r="D462" s="97">
        <f>VLOOKUP(A462,'[3]Product DB'!A:H,8,FALSE)</f>
        <v>0</v>
      </c>
      <c r="E462" s="97">
        <f>VLOOKUP(A462,'[3]Product DB'!A:M,12,FALSE)</f>
        <v>62</v>
      </c>
      <c r="F462" s="97">
        <f>VLOOKUP(A462,'[3]Product DB'!A:N,13,FALSE)</f>
        <v>101</v>
      </c>
    </row>
    <row r="463" spans="1:6">
      <c r="A463" s="97" t="s">
        <v>2084</v>
      </c>
      <c r="B463" s="97" t="str">
        <f>VLOOKUP(A463,'[3]Product DB'!A:C,3,FALSE)</f>
        <v>PTZOptics</v>
      </c>
      <c r="C463" s="97" t="str">
        <f>VLOOKUP(A463,'[3]Product DB'!A:D,4,FALSE)</f>
        <v>HuddleCamHD HCM-1-WH Small Universal Thin Profile Wall Mount - White</v>
      </c>
      <c r="D463" s="97">
        <f>VLOOKUP(A463,'[3]Product DB'!A:H,8,FALSE)</f>
        <v>0</v>
      </c>
      <c r="E463" s="97">
        <f>VLOOKUP(A463,'[3]Product DB'!A:M,12,FALSE)</f>
        <v>51</v>
      </c>
      <c r="F463" s="97">
        <f>VLOOKUP(A463,'[3]Product DB'!A:N,13,FALSE)</f>
        <v>83</v>
      </c>
    </row>
    <row r="464" spans="1:6">
      <c r="A464" s="97" t="s">
        <v>2085</v>
      </c>
      <c r="B464" s="97" t="str">
        <f>VLOOKUP(A464,'[3]Product DB'!A:C,3,FALSE)</f>
        <v>PTZOptics</v>
      </c>
      <c r="C464" s="97" t="str">
        <f>VLOOKUP(A464,'[3]Product DB'!A:D,4,FALSE)</f>
        <v>HuddleCamHD HCM-1-BK Small Universal Thin Profile Wall Mount - Black</v>
      </c>
      <c r="D464" s="97">
        <f>VLOOKUP(A464,'[3]Product DB'!A:H,8,FALSE)</f>
        <v>0</v>
      </c>
      <c r="E464" s="97">
        <f>VLOOKUP(A464,'[3]Product DB'!A:M,12,FALSE)</f>
        <v>51</v>
      </c>
      <c r="F464" s="97">
        <f>VLOOKUP(A464,'[3]Product DB'!A:N,13,FALSE)</f>
        <v>83</v>
      </c>
    </row>
    <row r="465" spans="1:6">
      <c r="A465" s="97" t="s">
        <v>410</v>
      </c>
      <c r="B465" s="97" t="str">
        <f>VLOOKUP(A465,'[3]Product DB'!A:C,3,FALSE)</f>
        <v>PTZOptics</v>
      </c>
      <c r="C465" s="97" t="str">
        <f>VLOOKUP(A465,'[3]Product DB'!A:D,4,FALSE)</f>
        <v>HuddleCamHD HCM-2C Large Universal Ceiling Mount (with 1" NPT Pipe Attachment)</v>
      </c>
      <c r="D465" s="97">
        <f>VLOOKUP(A465,'[3]Product DB'!A:H,8,FALSE)</f>
        <v>0</v>
      </c>
      <c r="E465" s="97">
        <f>VLOOKUP(A465,'[3]Product DB'!A:M,12,FALSE)</f>
        <v>79</v>
      </c>
      <c r="F465" s="97">
        <f>VLOOKUP(A465,'[3]Product DB'!A:N,13,FALSE)</f>
        <v>129</v>
      </c>
    </row>
    <row r="466" spans="1:6">
      <c r="A466" s="97" t="s">
        <v>2086</v>
      </c>
      <c r="B466" s="97" t="str">
        <f>VLOOKUP(A466,'[3]Product DB'!A:C,3,FALSE)</f>
        <v>PTZOptics</v>
      </c>
      <c r="C466" s="97" t="str">
        <f>VLOOKUP(A466,'[3]Product DB'!A:D,4,FALSE)</f>
        <v>HuddleCamHD HCM-2-WH Large Universal Thin Profile Wall Mount - White</v>
      </c>
      <c r="D466" s="97">
        <f>VLOOKUP(A466,'[3]Product DB'!A:H,8,FALSE)</f>
        <v>0</v>
      </c>
      <c r="E466" s="97">
        <f>VLOOKUP(A466,'[3]Product DB'!A:M,12,FALSE)</f>
        <v>67</v>
      </c>
      <c r="F466" s="97">
        <f>VLOOKUP(A466,'[3]Product DB'!A:N,13,FALSE)</f>
        <v>110</v>
      </c>
    </row>
    <row r="467" spans="1:6">
      <c r="A467" s="97" t="s">
        <v>2087</v>
      </c>
      <c r="B467" s="97" t="str">
        <f>VLOOKUP(A467,'[3]Product DB'!A:C,3,FALSE)</f>
        <v>PTZOptics</v>
      </c>
      <c r="C467" s="97" t="str">
        <f>VLOOKUP(A467,'[3]Product DB'!A:D,4,FALSE)</f>
        <v>HuddleCamHD HCM-2-BK Large Universal Thin Profile Wall Mount - Black</v>
      </c>
      <c r="D467" s="97">
        <f>VLOOKUP(A467,'[3]Product DB'!A:H,8,FALSE)</f>
        <v>0</v>
      </c>
      <c r="E467" s="97">
        <f>VLOOKUP(A467,'[3]Product DB'!A:M,12,FALSE)</f>
        <v>67</v>
      </c>
      <c r="F467" s="97">
        <f>VLOOKUP(A467,'[3]Product DB'!A:N,13,FALSE)</f>
        <v>110</v>
      </c>
    </row>
    <row r="468" spans="1:6">
      <c r="A468" s="97" t="s">
        <v>1567</v>
      </c>
      <c r="B468" s="97" t="str">
        <f>VLOOKUP(A468,'[3]Product DB'!A:C,3,FALSE)</f>
        <v>PTZOptics</v>
      </c>
      <c r="C468" s="97" t="str">
        <f>VLOOKUP(A468,'[3]Product DB'!A:D,4,FALSE)</f>
        <v>HuddlecamHD Additional mounting hardware for the HCM-BK mount(s)</v>
      </c>
      <c r="D468" s="97">
        <f>VLOOKUP(A468,'[3]Product DB'!A:H,8,FALSE)</f>
        <v>0</v>
      </c>
      <c r="E468" s="97">
        <f>VLOOKUP(A468,'[3]Product DB'!A:M,12,FALSE)</f>
        <v>9</v>
      </c>
      <c r="F468" s="97">
        <f>VLOOKUP(A468,'[3]Product DB'!A:N,13,FALSE)</f>
        <v>15</v>
      </c>
    </row>
    <row r="469" spans="1:6">
      <c r="A469" s="97" t="s">
        <v>2088</v>
      </c>
      <c r="B469" s="97" t="str">
        <f>VLOOKUP(A469,'[3]Product DB'!A:C,3,FALSE)</f>
        <v>PTZOptics</v>
      </c>
      <c r="C469" s="97" t="str">
        <f>VLOOKUP(A469,'[3]Product DB'!A:D,4,FALSE)</f>
        <v>PTZOptics Move 4K 12X</v>
      </c>
      <c r="D469" s="97">
        <f>VLOOKUP(A469,'[3]Product DB'!A:H,8,FALSE)</f>
        <v>0</v>
      </c>
      <c r="E469" s="97">
        <f>VLOOKUP(A469,'[3]Product DB'!A:M,12,FALSE)</f>
        <v>1005</v>
      </c>
      <c r="F469" s="97">
        <f>VLOOKUP(A469,'[3]Product DB'!A:N,13,FALSE)</f>
        <v>1650</v>
      </c>
    </row>
    <row r="470" spans="1:6">
      <c r="A470" s="97" t="s">
        <v>2089</v>
      </c>
      <c r="B470" s="97" t="str">
        <f>VLOOKUP(A470,'[3]Product DB'!A:C,3,FALSE)</f>
        <v>PTZOptics</v>
      </c>
      <c r="C470" s="97" t="str">
        <f>VLOOKUP(A470,'[3]Product DB'!A:D,4,FALSE)</f>
        <v>PTZOptics Move 4K 12X</v>
      </c>
      <c r="D470" s="97">
        <f>VLOOKUP(A470,'[3]Product DB'!A:H,8,FALSE)</f>
        <v>0</v>
      </c>
      <c r="E470" s="97">
        <f>VLOOKUP(A470,'[3]Product DB'!A:M,12,FALSE)</f>
        <v>1005</v>
      </c>
      <c r="F470" s="97">
        <f>VLOOKUP(A470,'[3]Product DB'!A:N,13,FALSE)</f>
        <v>1650</v>
      </c>
    </row>
    <row r="471" spans="1:6">
      <c r="A471" s="97" t="s">
        <v>2090</v>
      </c>
      <c r="B471" s="97" t="str">
        <f>VLOOKUP(A471,'[3]Product DB'!A:C,3,FALSE)</f>
        <v>PTZOptics</v>
      </c>
      <c r="C471" s="97" t="str">
        <f>VLOOKUP(A471,'[3]Product DB'!A:D,4,FALSE)</f>
        <v>PTZOptics Link 4K 12X</v>
      </c>
      <c r="D471" s="97">
        <f>VLOOKUP(A471,'[3]Product DB'!A:H,8,FALSE)</f>
        <v>0</v>
      </c>
      <c r="E471" s="97">
        <f>VLOOKUP(A471,'[3]Product DB'!A:M,12,FALSE)</f>
        <v>1061</v>
      </c>
      <c r="F471" s="97">
        <f>VLOOKUP(A471,'[3]Product DB'!A:N,13,FALSE)</f>
        <v>2200</v>
      </c>
    </row>
    <row r="472" spans="1:6">
      <c r="A472" s="97" t="s">
        <v>2091</v>
      </c>
      <c r="B472" s="97" t="str">
        <f>VLOOKUP(A472,'[3]Product DB'!A:C,3,FALSE)</f>
        <v>PTZOptics</v>
      </c>
      <c r="C472" s="97" t="str">
        <f>VLOOKUP(A472,'[3]Product DB'!A:D,4,FALSE)</f>
        <v>PTZOptics Link 4K 12X</v>
      </c>
      <c r="D472" s="97">
        <f>VLOOKUP(A472,'[3]Product DB'!A:H,8,FALSE)</f>
        <v>0</v>
      </c>
      <c r="E472" s="97">
        <f>VLOOKUP(A472,'[3]Product DB'!A:M,12,FALSE)</f>
        <v>1061</v>
      </c>
      <c r="F472" s="97">
        <f>VLOOKUP(A472,'[3]Product DB'!A:N,13,FALSE)</f>
        <v>2200</v>
      </c>
    </row>
    <row r="473" spans="1:6">
      <c r="A473" t="s">
        <v>2092</v>
      </c>
      <c r="B473" s="97" t="str">
        <f>VLOOKUP(A473,'[3]Product DB'!A:C,3,FALSE)</f>
        <v>PTZOptics</v>
      </c>
      <c r="C473" s="97" t="str">
        <f>VLOOKUP(A473,'[3]Product DB'!A:D,4,FALSE)</f>
        <v>PTZOptics Move SE 12X</v>
      </c>
      <c r="D473" s="97">
        <f>VLOOKUP(A473,'[3]Product DB'!A:H,8,FALSE)</f>
        <v>0</v>
      </c>
      <c r="E473" s="97">
        <f>VLOOKUP(A473,'[3]Product DB'!A:M,12,FALSE)</f>
        <v>558</v>
      </c>
      <c r="F473" s="97">
        <f>VLOOKUP(A473,'[3]Product DB'!A:N,13,FALSE)</f>
        <v>920</v>
      </c>
    </row>
    <row r="474" spans="1:6">
      <c r="A474" t="s">
        <v>2093</v>
      </c>
      <c r="B474" s="97" t="str">
        <f>VLOOKUP(A474,'[3]Product DB'!A:C,3,FALSE)</f>
        <v>PTZOptics</v>
      </c>
      <c r="C474" s="97" t="str">
        <f>VLOOKUP(A474,'[3]Product DB'!A:D,4,FALSE)</f>
        <v>PTZOptics Move SE 12X</v>
      </c>
      <c r="D474" s="97">
        <f>VLOOKUP(A474,'[3]Product DB'!A:H,8,FALSE)</f>
        <v>0</v>
      </c>
      <c r="E474" s="97">
        <f>VLOOKUP(A474,'[3]Product DB'!A:M,12,FALSE)</f>
        <v>558</v>
      </c>
      <c r="F474" s="97">
        <f>VLOOKUP(A474,'[3]Product DB'!A:N,13,FALSE)</f>
        <v>920</v>
      </c>
    </row>
    <row r="475" spans="1:6">
      <c r="A475" t="s">
        <v>1546</v>
      </c>
      <c r="B475" s="97" t="str">
        <f>VLOOKUP(A475,'[3]Product DB'!A:C,3,FALSE)</f>
        <v>PTZOptics</v>
      </c>
      <c r="C475" s="97" t="str">
        <f>VLOOKUP(A475,'[3]Product DB'!A:D,4,FALSE)</f>
        <v>PT20X4K-PRODUCER-SJOY</v>
      </c>
      <c r="D475" s="97">
        <f>VLOOKUP(A475,'[3]Product DB'!A:H,8,FALSE)</f>
        <v>0</v>
      </c>
      <c r="E475" s="97">
        <f>VLOOKUP(A475,'[3]Product DB'!A:M,12,FALSE)</f>
        <v>3528</v>
      </c>
      <c r="F475" s="97">
        <f>VLOOKUP(A475,'[3]Product DB'!A:N,13,FALSE)</f>
        <v>6350</v>
      </c>
    </row>
    <row r="476" spans="1:6">
      <c r="A476" t="s">
        <v>2094</v>
      </c>
      <c r="B476" s="97" t="str">
        <f>VLOOKUP(A476,'[3]Product DB'!A:C,3,FALSE)</f>
        <v>PTZOptics</v>
      </c>
      <c r="C476" s="97" t="str">
        <f>VLOOKUP(A476,'[3]Product DB'!A:D,4,FALSE)</f>
        <v>PTZOptics Move 4K 20X</v>
      </c>
      <c r="D476" s="97">
        <f>VLOOKUP(A476,'[3]Product DB'!A:H,8,FALSE)</f>
        <v>0</v>
      </c>
      <c r="E476" s="97">
        <f>VLOOKUP(A476,'[3]Product DB'!A:M,12,FALSE)</f>
        <v>1116</v>
      </c>
      <c r="F476" s="97">
        <f>VLOOKUP(A476,'[3]Product DB'!A:N,13,FALSE)</f>
        <v>1833</v>
      </c>
    </row>
    <row r="477" spans="1:6">
      <c r="A477" t="s">
        <v>2095</v>
      </c>
      <c r="B477" s="97" t="str">
        <f>VLOOKUP(A477,'[3]Product DB'!A:C,3,FALSE)</f>
        <v>PTZOptics</v>
      </c>
      <c r="C477" s="97" t="str">
        <f>VLOOKUP(A477,'[3]Product DB'!A:D,4,FALSE)</f>
        <v>PTZOptics Link 4K 20X</v>
      </c>
      <c r="D477" s="97">
        <f>VLOOKUP(A477,'[3]Product DB'!A:H,8,FALSE)</f>
        <v>0</v>
      </c>
      <c r="E477" s="97">
        <f>VLOOKUP(A477,'[3]Product DB'!A:M,12,FALSE)</f>
        <v>1172</v>
      </c>
      <c r="F477" s="97">
        <f>VLOOKUP(A477,'[3]Product DB'!A:N,13,FALSE)</f>
        <v>2400</v>
      </c>
    </row>
    <row r="478" spans="1:6">
      <c r="A478" t="s">
        <v>2096</v>
      </c>
      <c r="B478" s="97" t="str">
        <f>VLOOKUP(A478,'[3]Product DB'!A:C,3,FALSE)</f>
        <v>PTZOptics</v>
      </c>
      <c r="C478" s="97" t="str">
        <f>VLOOKUP(A478,'[3]Product DB'!A:D,4,FALSE)</f>
        <v>PTZOptics Link 4K 20X</v>
      </c>
      <c r="D478" s="97">
        <f>VLOOKUP(A478,'[3]Product DB'!A:H,8,FALSE)</f>
        <v>0</v>
      </c>
      <c r="E478" s="97">
        <f>VLOOKUP(A478,'[3]Product DB'!A:M,12,FALSE)</f>
        <v>1172</v>
      </c>
      <c r="F478" s="97">
        <f>VLOOKUP(A478,'[3]Product DB'!A:N,13,FALSE)</f>
        <v>2400</v>
      </c>
    </row>
    <row r="479" spans="1:6">
      <c r="A479" t="s">
        <v>2097</v>
      </c>
      <c r="B479" s="97" t="str">
        <f>VLOOKUP(A479,'[3]Product DB'!A:C,3,FALSE)</f>
        <v>PTZOptics</v>
      </c>
      <c r="C479" s="97" t="str">
        <f>VLOOKUP(A479,'[3]Product DB'!A:D,4,FALSE)</f>
        <v>PTZOptics Move SE 20X</v>
      </c>
      <c r="D479" s="97">
        <f>VLOOKUP(A479,'[3]Product DB'!A:H,8,FALSE)</f>
        <v>0</v>
      </c>
      <c r="E479" s="97">
        <f>VLOOKUP(A479,'[3]Product DB'!A:M,12,FALSE)</f>
        <v>614</v>
      </c>
      <c r="F479" s="97">
        <f>VLOOKUP(A479,'[3]Product DB'!A:N,13,FALSE)</f>
        <v>1009</v>
      </c>
    </row>
    <row r="480" spans="1:6">
      <c r="A480" t="s">
        <v>2098</v>
      </c>
      <c r="B480" s="97" t="str">
        <f>VLOOKUP(A480,'[3]Product DB'!A:C,3,FALSE)</f>
        <v>PTZOptics</v>
      </c>
      <c r="C480" s="97" t="str">
        <f>VLOOKUP(A480,'[3]Product DB'!A:D,4,FALSE)</f>
        <v>PTZOptics Move SE 20X</v>
      </c>
      <c r="D480" s="97">
        <f>VLOOKUP(A480,'[3]Product DB'!A:H,8,FALSE)</f>
        <v>0</v>
      </c>
      <c r="E480" s="97">
        <f>VLOOKUP(A480,'[3]Product DB'!A:M,12,FALSE)</f>
        <v>614</v>
      </c>
      <c r="F480" s="97">
        <f>VLOOKUP(A480,'[3]Product DB'!A:N,13,FALSE)</f>
        <v>1009</v>
      </c>
    </row>
    <row r="481" spans="1:6">
      <c r="A481" t="s">
        <v>1542</v>
      </c>
      <c r="B481" s="97" t="str">
        <f>VLOOKUP(A481,'[3]Product DB'!A:C,3,FALSE)</f>
        <v>PTZOptics</v>
      </c>
      <c r="C481" s="97" t="str">
        <f>VLOOKUP(A481,'[3]Product DB'!A:D,4,FALSE)</f>
        <v>PTZOptics Producer-SE Bundle with 3x 20X Move SE Auto-Tracking PTZ Cameras with NDI®|HX in Grey and a IP JOY Controller</v>
      </c>
      <c r="D481" s="97">
        <f>VLOOKUP(A481,'[3]Product DB'!A:H,8,FALSE)</f>
        <v>0</v>
      </c>
      <c r="E481" s="97">
        <f>VLOOKUP(A481,'[3]Product DB'!A:M,12,FALSE)</f>
        <v>2056</v>
      </c>
      <c r="F481" s="97">
        <f>VLOOKUP(A481,'[3]Product DB'!A:N,13,FALSE)</f>
        <v>3650</v>
      </c>
    </row>
    <row r="482" spans="1:6">
      <c r="A482" t="s">
        <v>2099</v>
      </c>
      <c r="B482" s="97" t="str">
        <f>VLOOKUP(A482,'[3]Product DB'!A:C,3,FALSE)</f>
        <v>PTZOptics</v>
      </c>
      <c r="C482" s="97" t="str">
        <f>VLOOKUP(A482,'[3]Product DB'!A:D,4,FALSE)</f>
        <v>PTZOptics Move 4K 30X</v>
      </c>
      <c r="D482" s="97">
        <f>VLOOKUP(A482,'[3]Product DB'!A:H,8,FALSE)</f>
        <v>1</v>
      </c>
      <c r="E482" s="97">
        <f>VLOOKUP(A482,'[3]Product DB'!A:M,12,FALSE)</f>
        <v>1228</v>
      </c>
      <c r="F482" s="97">
        <f>VLOOKUP(A482,'[3]Product DB'!A:N,13,FALSE)</f>
        <v>2016</v>
      </c>
    </row>
    <row r="483" spans="1:6">
      <c r="A483" t="s">
        <v>2100</v>
      </c>
      <c r="B483" s="97" t="str">
        <f>VLOOKUP(A483,'[3]Product DB'!A:C,3,FALSE)</f>
        <v>PTZOptics</v>
      </c>
      <c r="C483" s="97" t="str">
        <f>VLOOKUP(A483,'[3]Product DB'!A:D,4,FALSE)</f>
        <v>PTZOptics Move 4K 30X</v>
      </c>
      <c r="D483" s="97">
        <f>VLOOKUP(A483,'[3]Product DB'!A:H,8,FALSE)</f>
        <v>0</v>
      </c>
      <c r="E483" s="97">
        <f>VLOOKUP(A483,'[3]Product DB'!A:M,12,FALSE)</f>
        <v>1228</v>
      </c>
      <c r="F483" s="97">
        <f>VLOOKUP(A483,'[3]Product DB'!A:N,13,FALSE)</f>
        <v>2016</v>
      </c>
    </row>
    <row r="484" spans="1:6">
      <c r="A484" t="s">
        <v>2101</v>
      </c>
      <c r="B484" s="97" t="str">
        <f>VLOOKUP(A484,'[3]Product DB'!A:C,3,FALSE)</f>
        <v>PTZOptics</v>
      </c>
      <c r="C484" s="97" t="str">
        <f>VLOOKUP(A484,'[3]Product DB'!A:D,4,FALSE)</f>
        <v>PTZOptics Link 4K 30X</v>
      </c>
      <c r="D484" s="97">
        <f>VLOOKUP(A484,'[3]Product DB'!A:H,8,FALSE)</f>
        <v>0</v>
      </c>
      <c r="E484" s="97">
        <f>VLOOKUP(A484,'[3]Product DB'!A:M,12,FALSE)</f>
        <v>1284</v>
      </c>
      <c r="F484" s="97">
        <f>VLOOKUP(A484,'[3]Product DB'!A:N,13,FALSE)</f>
        <v>2600</v>
      </c>
    </row>
    <row r="485" spans="1:6">
      <c r="A485" t="s">
        <v>2102</v>
      </c>
      <c r="B485" s="97" t="str">
        <f>VLOOKUP(A485,'[3]Product DB'!A:C,3,FALSE)</f>
        <v>PTZOptics</v>
      </c>
      <c r="C485" s="97" t="str">
        <f>VLOOKUP(A485,'[3]Product DB'!A:D,4,FALSE)</f>
        <v>PTZOptics Link 4K 30X</v>
      </c>
      <c r="D485" s="97">
        <f>VLOOKUP(A485,'[3]Product DB'!A:H,8,FALSE)</f>
        <v>0</v>
      </c>
      <c r="E485" s="97">
        <f>VLOOKUP(A485,'[3]Product DB'!A:M,12,FALSE)</f>
        <v>1284</v>
      </c>
      <c r="F485" s="97">
        <f>VLOOKUP(A485,'[3]Product DB'!A:N,13,FALSE)</f>
        <v>2600</v>
      </c>
    </row>
    <row r="486" spans="1:6">
      <c r="A486" t="s">
        <v>2103</v>
      </c>
      <c r="B486" s="97" t="str">
        <f>VLOOKUP(A486,'[3]Product DB'!A:C,3,FALSE)</f>
        <v>PTZOptics</v>
      </c>
      <c r="C486" s="97" t="str">
        <f>VLOOKUP(A486,'[3]Product DB'!A:D,4,FALSE)</f>
        <v>PTZOptics Move SE 30X</v>
      </c>
      <c r="D486" s="97">
        <f>VLOOKUP(A486,'[3]Product DB'!A:H,8,FALSE)</f>
        <v>0</v>
      </c>
      <c r="E486" s="97">
        <f>VLOOKUP(A486,'[3]Product DB'!A:M,12,FALSE)</f>
        <v>670</v>
      </c>
      <c r="F486" s="97">
        <f>VLOOKUP(A486,'[3]Product DB'!A:N,13,FALSE)</f>
        <v>1100</v>
      </c>
    </row>
    <row r="487" spans="1:6">
      <c r="A487" t="s">
        <v>2104</v>
      </c>
      <c r="B487" s="97" t="str">
        <f>VLOOKUP(A487,'[3]Product DB'!A:C,3,FALSE)</f>
        <v>PTZOptics</v>
      </c>
      <c r="C487" s="97" t="str">
        <f>VLOOKUP(A487,'[3]Product DB'!A:D,4,FALSE)</f>
        <v>PTZOptics Move SE 30X</v>
      </c>
      <c r="D487" s="97">
        <f>VLOOKUP(A487,'[3]Product DB'!A:H,8,FALSE)</f>
        <v>0</v>
      </c>
      <c r="E487" s="97">
        <f>VLOOKUP(A487,'[3]Product DB'!A:M,12,FALSE)</f>
        <v>670</v>
      </c>
      <c r="F487" s="97">
        <f>VLOOKUP(A487,'[3]Product DB'!A:N,13,FALSE)</f>
        <v>1100</v>
      </c>
    </row>
    <row r="488" spans="1:6">
      <c r="A488" t="s">
        <v>2105</v>
      </c>
      <c r="B488" s="97" t="str">
        <f>VLOOKUP(A488,'[3]Product DB'!A:C,3,FALSE)</f>
        <v>PTZOptics</v>
      </c>
      <c r="C488" s="97" t="str">
        <f>VLOOKUP(A488,'[3]Product DB'!A:D,4,FALSE)</f>
        <v>PTZ Camera Ceiling Mount (Standard)</v>
      </c>
      <c r="D488" s="97">
        <f>VLOOKUP(A488,'[3]Product DB'!A:H,8,FALSE)</f>
        <v>0</v>
      </c>
      <c r="E488" s="97">
        <f>VLOOKUP(A488,'[3]Product DB'!A:M,12,FALSE)</f>
        <v>34</v>
      </c>
      <c r="F488" s="97">
        <f>VLOOKUP(A488,'[3]Product DB'!A:N,13,FALSE)</f>
        <v>55</v>
      </c>
    </row>
    <row r="489" spans="1:6">
      <c r="A489" t="s">
        <v>2106</v>
      </c>
      <c r="B489" s="97" t="str">
        <f>VLOOKUP(A489,'[3]Product DB'!A:C,3,FALSE)</f>
        <v>PTZOptics</v>
      </c>
      <c r="C489" s="97" t="str">
        <f>VLOOKUP(A489,'[3]Product DB'!A:D,4,FALSE)</f>
        <v>PTZ Camera Ceiling Mount (Standard)</v>
      </c>
      <c r="D489" s="97">
        <f>VLOOKUP(A489,'[3]Product DB'!A:H,8,FALSE)</f>
        <v>0</v>
      </c>
      <c r="E489" s="97">
        <f>VLOOKUP(A489,'[3]Product DB'!A:M,12,FALSE)</f>
        <v>34</v>
      </c>
      <c r="F489" s="97">
        <f>VLOOKUP(A489,'[3]Product DB'!A:N,13,FALSE)</f>
        <v>55</v>
      </c>
    </row>
    <row r="490" spans="1:6">
      <c r="A490" t="s">
        <v>2107</v>
      </c>
      <c r="B490" s="97" t="str">
        <f>VLOOKUP(A490,'[3]Product DB'!A:C,3,FALSE)</f>
        <v>PTZOptics</v>
      </c>
      <c r="C490" s="97" t="str">
        <f>VLOOKUP(A490,'[3]Product DB'!A:D,4,FALSE)</f>
        <v>PTZ Camera Ceiling Mount (Large)</v>
      </c>
      <c r="D490" s="97">
        <f>VLOOKUP(A490,'[3]Product DB'!A:H,8,FALSE)</f>
        <v>0</v>
      </c>
      <c r="E490" s="97">
        <f>VLOOKUP(A490,'[3]Product DB'!A:M,12,FALSE)</f>
        <v>34</v>
      </c>
      <c r="F490" s="97">
        <f>VLOOKUP(A490,'[3]Product DB'!A:N,13,FALSE)</f>
        <v>55</v>
      </c>
    </row>
    <row r="491" spans="1:6">
      <c r="A491" t="s">
        <v>2108</v>
      </c>
      <c r="B491" s="97" t="str">
        <f>VLOOKUP(A491,'[3]Product DB'!A:C,3,FALSE)</f>
        <v>PTZOptics</v>
      </c>
      <c r="C491" s="97" t="str">
        <f>VLOOKUP(A491,'[3]Product DB'!A:D,4,FALSE)</f>
        <v>PTZ Camera Ceiling Mount (Large)</v>
      </c>
      <c r="D491" s="97">
        <f>VLOOKUP(A491,'[3]Product DB'!A:H,8,FALSE)</f>
        <v>0</v>
      </c>
      <c r="E491" s="97">
        <f>VLOOKUP(A491,'[3]Product DB'!A:M,12,FALSE)</f>
        <v>34</v>
      </c>
      <c r="F491" s="97">
        <f>VLOOKUP(A491,'[3]Product DB'!A:N,13,FALSE)</f>
        <v>55</v>
      </c>
    </row>
    <row r="492" spans="1:6">
      <c r="A492" t="s">
        <v>1535</v>
      </c>
      <c r="B492" s="97" t="str">
        <f>VLOOKUP(A492,'[3]Product DB'!A:C,3,FALSE)</f>
        <v>PTZOptics</v>
      </c>
      <c r="C492" s="97" t="str">
        <f>VLOOKUP(A492,'[3]Product DB'!A:D,4,FALSE)</f>
        <v>PTZOptics PT-JOY-G4</v>
      </c>
      <c r="D492" s="97">
        <f>VLOOKUP(A492,'[3]Product DB'!A:H,8,FALSE)</f>
        <v>0</v>
      </c>
      <c r="E492" s="97">
        <f>VLOOKUP(A492,'[3]Product DB'!A:M,12,FALSE)</f>
        <v>363</v>
      </c>
      <c r="F492" s="97">
        <f>VLOOKUP(A492,'[3]Product DB'!A:N,13,FALSE)</f>
        <v>595</v>
      </c>
    </row>
    <row r="493" spans="1:6">
      <c r="A493" t="s">
        <v>412</v>
      </c>
      <c r="B493" s="97" t="str">
        <f>VLOOKUP(A493,'[3]Product DB'!A:C,3,FALSE)</f>
        <v>PTZOptics</v>
      </c>
      <c r="C493" s="97" t="str">
        <f>VLOOKUP(A493,'[3]Product DB'!A:D,4,FALSE)</f>
        <v>PTZ Camera Pole Mount (Large)</v>
      </c>
      <c r="D493" s="97">
        <f>VLOOKUP(A493,'[3]Product DB'!A:H,8,FALSE)</f>
        <v>0</v>
      </c>
      <c r="E493" s="97">
        <f>VLOOKUP(A493,'[3]Product DB'!A:M,12,FALSE)</f>
        <v>79</v>
      </c>
      <c r="F493" s="97">
        <f>VLOOKUP(A493,'[3]Product DB'!A:N,13,FALSE)</f>
        <v>129</v>
      </c>
    </row>
    <row r="494" spans="1:6">
      <c r="A494" t="s">
        <v>1569</v>
      </c>
      <c r="B494" s="97" t="str">
        <f>VLOOKUP(A494,'[3]Product DB'!A:C,3,FALSE)</f>
        <v>PTZOptics</v>
      </c>
      <c r="C494" s="97" t="str">
        <f>VLOOKUP(A494,'[3]Product DB'!A:D,4,FALSE)</f>
        <v>Spare PTZOptics PTZ Universal Power Supply</v>
      </c>
      <c r="D494" s="97">
        <f>VLOOKUP(A494,'[3]Product DB'!A:H,8,FALSE)</f>
        <v>0</v>
      </c>
      <c r="E494" s="97">
        <f>VLOOKUP(A494,'[3]Product DB'!A:M,12,FALSE)</f>
        <v>14</v>
      </c>
      <c r="F494" s="97">
        <f>VLOOKUP(A494,'[3]Product DB'!A:N,13,FALSE)</f>
        <v>24</v>
      </c>
    </row>
    <row r="495" spans="1:6">
      <c r="A495" t="s">
        <v>1572</v>
      </c>
      <c r="B495" s="97" t="str">
        <f>VLOOKUP(A495,'[3]Product DB'!A:C,3,FALSE)</f>
        <v>PTZOptics</v>
      </c>
      <c r="C495" s="97" t="str">
        <f>VLOOKUP(A495,'[3]Product DB'!A:D,4,FALSE)</f>
        <v>Spare PTZOptics Remote</v>
      </c>
      <c r="D495" s="97">
        <f>VLOOKUP(A495,'[3]Product DB'!A:H,8,FALSE)</f>
        <v>0</v>
      </c>
      <c r="E495" s="97">
        <f>VLOOKUP(A495,'[3]Product DB'!A:M,12,FALSE)</f>
        <v>14</v>
      </c>
      <c r="F495" s="97">
        <f>VLOOKUP(A495,'[3]Product DB'!A:N,13,FALSE)</f>
        <v>24</v>
      </c>
    </row>
    <row r="496" spans="1:6">
      <c r="A496" t="s">
        <v>1575</v>
      </c>
      <c r="B496" s="97" t="str">
        <f>VLOOKUP(A496,'[3]Product DB'!A:C,3,FALSE)</f>
        <v>PTZOptics</v>
      </c>
      <c r="C496" s="97" t="str">
        <f>VLOOKUP(A496,'[3]Product DB'!A:D,4,FALSE)</f>
        <v>Spare PTZOptics Remote</v>
      </c>
      <c r="D496" s="97">
        <f>VLOOKUP(A496,'[3]Product DB'!A:H,8,FALSE)</f>
        <v>0</v>
      </c>
      <c r="E496" s="97">
        <f>VLOOKUP(A496,'[3]Product DB'!A:M,12,FALSE)</f>
        <v>14</v>
      </c>
      <c r="F496" s="97">
        <f>VLOOKUP(A496,'[3]Product DB'!A:N,13,FALSE)</f>
        <v>24</v>
      </c>
    </row>
    <row r="497" spans="1:6">
      <c r="A497" t="s">
        <v>1514</v>
      </c>
      <c r="B497" s="97" t="str">
        <f>VLOOKUP(A497,'[3]Product DB'!A:C,3,FALSE)</f>
        <v>PTZOptics</v>
      </c>
      <c r="C497" s="97" t="str">
        <f>VLOOKUP(A497,'[3]Product DB'!A:D,4,FALSE)</f>
        <v>PTZOptics Studio Pro Camera</v>
      </c>
      <c r="D497" s="97">
        <f>VLOOKUP(A497,'[3]Product DB'!A:H,8,FALSE)</f>
        <v>0</v>
      </c>
      <c r="E497" s="97">
        <f>VLOOKUP(A497,'[3]Product DB'!A:M,12,FALSE)</f>
        <v>391</v>
      </c>
      <c r="F497" s="97">
        <f>VLOOKUP(A497,'[3]Product DB'!A:N,13,FALSE)</f>
        <v>640</v>
      </c>
    </row>
    <row r="498" spans="1:6">
      <c r="A498" t="s">
        <v>1538</v>
      </c>
      <c r="B498" s="97" t="str">
        <f>VLOOKUP(A498,'[3]Product DB'!A:C,3,FALSE)</f>
        <v>PTZOptics</v>
      </c>
      <c r="C498" s="97" t="str">
        <f>VLOOKUP(A498,'[3]Product DB'!A:D,4,FALSE)</f>
        <v>PTZOptics SuperJoy</v>
      </c>
      <c r="D498" s="97">
        <f>VLOOKUP(A498,'[3]Product DB'!A:H,8,FALSE)</f>
        <v>0</v>
      </c>
      <c r="E498" s="97">
        <f>VLOOKUP(A498,'[3]Product DB'!A:M,12,FALSE)</f>
        <v>503</v>
      </c>
      <c r="F498" s="97">
        <f>VLOOKUP(A498,'[3]Product DB'!A:N,13,FALSE)</f>
        <v>825</v>
      </c>
    </row>
    <row r="499" spans="1:6">
      <c r="A499" t="s">
        <v>2109</v>
      </c>
      <c r="B499" s="97" t="str">
        <f>VLOOKUP(A499,'[3]Product DB'!A:C,3,FALSE)</f>
        <v>PTZOptics</v>
      </c>
      <c r="C499" s="97" t="str">
        <f>VLOOKUP(A499,'[3]Product DB'!A:D,4,FALSE)</f>
        <v>PTZOptics PT-WM-3-BK Large Universal Wall Mount - Black</v>
      </c>
      <c r="D499" s="97">
        <f>VLOOKUP(A499,'[3]Product DB'!A:H,8,FALSE)</f>
        <v>0</v>
      </c>
      <c r="E499" s="97">
        <f>VLOOKUP(A499,'[3]Product DB'!A:M,12,FALSE)</f>
        <v>62</v>
      </c>
      <c r="F499" s="97">
        <f>VLOOKUP(A499,'[3]Product DB'!A:N,13,FALSE)</f>
        <v>101</v>
      </c>
    </row>
    <row r="500" spans="1:6">
      <c r="A500" t="s">
        <v>2110</v>
      </c>
      <c r="B500" s="97" t="str">
        <f>VLOOKUP(A500,'[3]Product DB'!A:C,3,FALSE)</f>
        <v>PTZOptics</v>
      </c>
      <c r="C500" s="97" t="str">
        <f>VLOOKUP(A500,'[3]Product DB'!A:D,4,FALSE)</f>
        <v>PTZOptics PT-WM-3-WH Large Universal Wall Mount - White</v>
      </c>
      <c r="D500" s="97">
        <f>VLOOKUP(A500,'[3]Product DB'!A:H,8,FALSE)</f>
        <v>0</v>
      </c>
      <c r="E500" s="97">
        <f>VLOOKUP(A500,'[3]Product DB'!A:M,12,FALSE)</f>
        <v>62</v>
      </c>
      <c r="F500" s="97">
        <f>VLOOKUP(A500,'[3]Product DB'!A:N,13,FALSE)</f>
        <v>101</v>
      </c>
    </row>
    <row r="501" spans="1:6">
      <c r="A501" t="s">
        <v>1736</v>
      </c>
      <c r="B501" s="97" t="str">
        <f>VLOOKUP(A501,'[3]Product DB'!A:C,3,FALSE)</f>
        <v>ReThink</v>
      </c>
      <c r="C501" s="97" t="str">
        <f>VLOOKUP(A501,'[3]Product DB'!A:D,4,FALSE)</f>
        <v>ReThink 3M USB-C to USB-C Cable for Rethink Switchers Full Function (Video,Data,Power)</v>
      </c>
      <c r="D501" s="97">
        <f>VLOOKUP(A501,'[3]Product DB'!A:H,8,FALSE)</f>
        <v>10</v>
      </c>
      <c r="E501" s="97">
        <f>VLOOKUP(A501,'[3]Product DB'!A:M,12,FALSE)</f>
        <v>84</v>
      </c>
      <c r="F501" s="97">
        <f>VLOOKUP(A501,'[3]Product DB'!A:N,13,FALSE)</f>
        <v>120</v>
      </c>
    </row>
    <row r="502" spans="1:6">
      <c r="A502" t="s">
        <v>1686</v>
      </c>
      <c r="B502" s="97" t="str">
        <f>VLOOKUP(A502,'[3]Product DB'!A:C,3,FALSE)</f>
        <v>ReThink</v>
      </c>
      <c r="C502" s="97" t="str">
        <f>VLOOKUP(A502,'[3]Product DB'!A:D,4,FALSE)</f>
        <v xml:space="preserve">ReThink 2x USB Host and 3x USB Device Auto Switcher USB 3.0. </v>
      </c>
      <c r="D502" s="97">
        <f>VLOOKUP(A502,'[3]Product DB'!A:H,8,FALSE)</f>
        <v>0</v>
      </c>
      <c r="E502" s="97">
        <f>VLOOKUP(A502,'[3]Product DB'!A:M,12,FALSE)</f>
        <v>227.49999999999997</v>
      </c>
      <c r="F502" s="97">
        <f>VLOOKUP(A502,'[3]Product DB'!A:N,13,FALSE)</f>
        <v>325</v>
      </c>
    </row>
    <row r="503" spans="1:6">
      <c r="A503" t="s">
        <v>1689</v>
      </c>
      <c r="B503" s="97" t="str">
        <f>VLOOKUP(A503,'[3]Product DB'!A:C,3,FALSE)</f>
        <v>ReThink</v>
      </c>
      <c r="C503" s="97" t="str">
        <f>VLOOKUP(A503,'[3]Product DB'!A:D,4,FALSE)</f>
        <v>ReThink 2x1 USB-C &amp; HDMI Auto Switcher 4K60 (Entry Level - Bundle Unit)</v>
      </c>
      <c r="D503" s="97">
        <f>VLOOKUP(A503,'[3]Product DB'!A:H,8,FALSE)</f>
        <v>4</v>
      </c>
      <c r="E503" s="97">
        <f>VLOOKUP(A503,'[3]Product DB'!A:M,12,FALSE)</f>
        <v>262.5</v>
      </c>
      <c r="F503" s="97">
        <f>VLOOKUP(A503,'[3]Product DB'!A:N,13,FALSE)</f>
        <v>375</v>
      </c>
    </row>
    <row r="504" spans="1:6">
      <c r="A504" t="s">
        <v>1691</v>
      </c>
      <c r="B504" s="97" t="str">
        <f>VLOOKUP(A504,'[3]Product DB'!A:C,3,FALSE)</f>
        <v>ReThink</v>
      </c>
      <c r="C504" s="97" t="str">
        <f>VLOOKUP(A504,'[3]Product DB'!A:D,4,FALSE)</f>
        <v>ReThink 2x1 USB-C &amp; HDMI Auto Switcher 4K60</v>
      </c>
      <c r="D504" s="97">
        <f>VLOOKUP(A504,'[3]Product DB'!A:H,8,FALSE)</f>
        <v>0</v>
      </c>
      <c r="E504" s="97">
        <f>VLOOKUP(A504,'[3]Product DB'!A:M,12,FALSE)</f>
        <v>315</v>
      </c>
      <c r="F504" s="97">
        <f>VLOOKUP(A504,'[3]Product DB'!A:N,13,FALSE)</f>
        <v>450</v>
      </c>
    </row>
    <row r="505" spans="1:6">
      <c r="A505" t="s">
        <v>1693</v>
      </c>
      <c r="B505" s="97" t="str">
        <f>VLOOKUP(A505,'[3]Product DB'!A:C,3,FALSE)</f>
        <v>ReThink</v>
      </c>
      <c r="C505" s="97" t="str">
        <f>VLOOKUP(A505,'[3]Product DB'!A:D,4,FALSE)</f>
        <v>ReThink 2x1 USB-C Auto Switcher 4K60</v>
      </c>
      <c r="D505" s="97">
        <f>VLOOKUP(A505,'[3]Product DB'!A:H,8,FALSE)</f>
        <v>0</v>
      </c>
      <c r="E505" s="97">
        <f>VLOOKUP(A505,'[3]Product DB'!A:M,12,FALSE)</f>
        <v>332.5</v>
      </c>
      <c r="F505" s="97">
        <f>VLOOKUP(A505,'[3]Product DB'!A:N,13,FALSE)</f>
        <v>475</v>
      </c>
    </row>
    <row r="506" spans="1:6">
      <c r="A506" t="s">
        <v>1697</v>
      </c>
      <c r="B506" s="97" t="str">
        <f>VLOOKUP(A506,'[3]Product DB'!A:C,3,FALSE)</f>
        <v>ReThink</v>
      </c>
      <c r="C506" s="97" t="str">
        <f>VLOOKUP(A506,'[3]Product DB'!A:D,4,FALSE)</f>
        <v>ReThink 4X1 USB-C &amp; HDMI Auto Switcher 4K60</v>
      </c>
      <c r="D506" s="97">
        <f>VLOOKUP(A506,'[3]Product DB'!A:H,8,FALSE)</f>
        <v>0</v>
      </c>
      <c r="E506" s="97">
        <f>VLOOKUP(A506,'[3]Product DB'!A:M,12,FALSE)</f>
        <v>489.99999999999994</v>
      </c>
      <c r="F506" s="97">
        <f>VLOOKUP(A506,'[3]Product DB'!A:N,13,FALSE)</f>
        <v>700</v>
      </c>
    </row>
    <row r="507" spans="1:6">
      <c r="A507" t="s">
        <v>1695</v>
      </c>
      <c r="B507" s="97" t="str">
        <f>VLOOKUP(A507,'[3]Product DB'!A:C,3,FALSE)</f>
        <v>ReThink</v>
      </c>
      <c r="C507" s="97" t="str">
        <f>VLOOKUP(A507,'[3]Product DB'!A:D,4,FALSE)</f>
        <v>ReThink 4x1 USB-C &amp; HDMI Auto Switcher 4K30 with Video Conferencing Support</v>
      </c>
      <c r="D507" s="97">
        <f>VLOOKUP(A507,'[3]Product DB'!A:H,8,FALSE)</f>
        <v>0</v>
      </c>
      <c r="E507" s="97">
        <f>VLOOKUP(A507,'[3]Product DB'!A:M,12,FALSE)</f>
        <v>437.5</v>
      </c>
      <c r="F507" s="97">
        <f>VLOOKUP(A507,'[3]Product DB'!A:N,13,FALSE)</f>
        <v>625</v>
      </c>
    </row>
    <row r="508" spans="1:6">
      <c r="A508" t="s">
        <v>1699</v>
      </c>
      <c r="B508" s="97" t="str">
        <f>VLOOKUP(A508,'[3]Product DB'!A:C,3,FALSE)</f>
        <v>ReThink</v>
      </c>
      <c r="C508" s="97" t="str">
        <f>VLOOKUP(A508,'[3]Product DB'!A:D,4,FALSE)</f>
        <v>ReThink 2x1 HDMI HDBT 3.0 &amp; USB 2.0 + USB-C Auto Switcher Extender 100m Tx/Rx Pair</v>
      </c>
      <c r="D508" s="97">
        <f>VLOOKUP(A508,'[3]Product DB'!A:H,8,FALSE)</f>
        <v>0</v>
      </c>
      <c r="E508" s="97">
        <f>VLOOKUP(A508,'[3]Product DB'!A:M,12,FALSE)</f>
        <v>489.99999999999994</v>
      </c>
      <c r="F508" s="97">
        <f>VLOOKUP(A508,'[3]Product DB'!A:N,13,FALSE)</f>
        <v>700</v>
      </c>
    </row>
    <row r="509" spans="1:6">
      <c r="A509" t="s">
        <v>1701</v>
      </c>
      <c r="B509" s="97" t="str">
        <f>VLOOKUP(A509,'[3]Product DB'!A:C,3,FALSE)</f>
        <v>ReThink</v>
      </c>
      <c r="C509" s="97" t="str">
        <f>VLOOKUP(A509,'[3]Product DB'!A:D,4,FALSE)</f>
        <v>ReThink 2x USB-C Switcher Extender with 2 HDMI Output, 100m, (Dual Screen Extended Desktop)</v>
      </c>
      <c r="D509" s="97">
        <f>VLOOKUP(A509,'[3]Product DB'!A:H,8,FALSE)</f>
        <v>0</v>
      </c>
      <c r="E509" s="97">
        <f>VLOOKUP(A509,'[3]Product DB'!A:M,12,FALSE)</f>
        <v>525</v>
      </c>
      <c r="F509" s="97">
        <f>VLOOKUP(A509,'[3]Product DB'!A:N,13,FALSE)</f>
        <v>750</v>
      </c>
    </row>
    <row r="510" spans="1:6">
      <c r="A510" t="s">
        <v>1704</v>
      </c>
      <c r="B510" s="97" t="str">
        <f>VLOOKUP(A510,'[3]Product DB'!A:C,3,FALSE)</f>
        <v>ReThink</v>
      </c>
      <c r="C510" s="97" t="str">
        <f>VLOOKUP(A510,'[3]Product DB'!A:D,4,FALSE)</f>
        <v>ReThink 4x2 USB-C &amp; HDMI 4K60 Auto Switching Matrix</v>
      </c>
      <c r="D510" s="97">
        <f>VLOOKUP(A510,'[3]Product DB'!A:H,8,FALSE)</f>
        <v>0</v>
      </c>
      <c r="E510" s="97">
        <f>VLOOKUP(A510,'[3]Product DB'!A:M,12,FALSE)</f>
        <v>630</v>
      </c>
      <c r="F510" s="97">
        <f>VLOOKUP(A510,'[3]Product DB'!A:N,13,FALSE)</f>
        <v>900</v>
      </c>
    </row>
    <row r="511" spans="1:6">
      <c r="A511" t="s">
        <v>1712</v>
      </c>
      <c r="B511" s="97" t="str">
        <f>VLOOKUP(A511,'[3]Product DB'!A:C,3,FALSE)</f>
        <v>ReThink</v>
      </c>
      <c r="C511" s="97" t="str">
        <f>VLOOKUP(A511,'[3]Product DB'!A:D,4,FALSE)</f>
        <v>ReThink 4x2 USB-C &amp; HDMI 4K60 Auto Switching Matrix Seamless Multi Viewer with HDMI Receiver</v>
      </c>
      <c r="D511" s="97">
        <f>VLOOKUP(A511,'[3]Product DB'!A:H,8,FALSE)</f>
        <v>0</v>
      </c>
      <c r="E511" s="97">
        <f>VLOOKUP(A511,'[3]Product DB'!A:M,12,FALSE)</f>
        <v>1330</v>
      </c>
      <c r="F511" s="97">
        <f>VLOOKUP(A511,'[3]Product DB'!A:N,13,FALSE)</f>
        <v>1900</v>
      </c>
    </row>
    <row r="512" spans="1:6">
      <c r="A512" t="s">
        <v>1708</v>
      </c>
      <c r="B512" s="97" t="str">
        <f>VLOOKUP(A512,'[3]Product DB'!A:C,3,FALSE)</f>
        <v>ReThink</v>
      </c>
      <c r="C512" s="97" t="str">
        <f>VLOOKUP(A512,'[3]Product DB'!A:D,4,FALSE)</f>
        <v>ReThink 4x2 USB-C &amp; HDMI 4K60 Auto Switching Matrix with MST and HBDT output.</v>
      </c>
      <c r="D512" s="97">
        <f>VLOOKUP(A512,'[3]Product DB'!A:H,8,FALSE)</f>
        <v>0</v>
      </c>
      <c r="E512" s="97">
        <f>VLOOKUP(A512,'[3]Product DB'!A:M,12,FALSE)</f>
        <v>1470</v>
      </c>
      <c r="F512" s="97">
        <f>VLOOKUP(A512,'[3]Product DB'!A:N,13,FALSE)</f>
        <v>2100</v>
      </c>
    </row>
    <row r="513" spans="1:6">
      <c r="A513" t="s">
        <v>1706</v>
      </c>
      <c r="B513" s="97" t="str">
        <f>VLOOKUP(A513,'[3]Product DB'!A:C,3,FALSE)</f>
        <v>ReThink</v>
      </c>
      <c r="C513" s="97" t="str">
        <f>VLOOKUP(A513,'[3]Product DB'!A:D,4,FALSE)</f>
        <v>ReThink 4x2 USB-C &amp; HDMI 4K60 Auto Switching Matrix with MST</v>
      </c>
      <c r="D513" s="97">
        <f>VLOOKUP(A513,'[3]Product DB'!A:H,8,FALSE)</f>
        <v>0</v>
      </c>
      <c r="E513" s="97">
        <f>VLOOKUP(A513,'[3]Product DB'!A:M,12,FALSE)</f>
        <v>770</v>
      </c>
      <c r="F513" s="97">
        <f>VLOOKUP(A513,'[3]Product DB'!A:N,13,FALSE)</f>
        <v>1100</v>
      </c>
    </row>
    <row r="514" spans="1:6">
      <c r="A514" t="s">
        <v>2111</v>
      </c>
      <c r="B514" s="97" t="str">
        <f>VLOOKUP(A514,'[3]Product DB'!A:C,3,FALSE)</f>
        <v>ReThink</v>
      </c>
      <c r="C514" s="97" t="str">
        <f>VLOOKUP(A514,'[3]Product DB'!A:D,4,FALSE)</f>
        <v>ReThink 4x2 USB-C &amp; HDMI 4K60 Auto Switching Matrix with MST over Dual HDBT</v>
      </c>
      <c r="D514" s="97">
        <f>VLOOKUP(A514,'[3]Product DB'!A:H,8,FALSE)</f>
        <v>0</v>
      </c>
      <c r="E514" s="97">
        <f>VLOOKUP(A514,'[3]Product DB'!A:M,12,FALSE)</f>
        <v>1750</v>
      </c>
      <c r="F514" s="97">
        <f>VLOOKUP(A514,'[3]Product DB'!A:N,13,FALSE)</f>
        <v>2500</v>
      </c>
    </row>
    <row r="515" spans="1:6">
      <c r="A515" t="s">
        <v>1721</v>
      </c>
      <c r="B515" s="97" t="str">
        <f>VLOOKUP(A515,'[3]Product DB'!A:C,3,FALSE)</f>
        <v>ReThink</v>
      </c>
      <c r="C515" s="97" t="str">
        <f>VLOOKUP(A515,'[3]Product DB'!A:D,4,FALSE)</f>
        <v>ReThink HDMI 4K60 Cat 6a Extender, 70m Tx/Rx Pair. Local Loop output</v>
      </c>
      <c r="D515" s="97">
        <f>VLOOKUP(A515,'[3]Product DB'!A:H,8,FALSE)</f>
        <v>0</v>
      </c>
      <c r="E515" s="97">
        <f>VLOOKUP(A515,'[3]Product DB'!A:M,12,FALSE)</f>
        <v>157.5</v>
      </c>
      <c r="F515" s="97">
        <f>VLOOKUP(A515,'[3]Product DB'!A:N,13,FALSE)</f>
        <v>225</v>
      </c>
    </row>
    <row r="516" spans="1:6">
      <c r="A516" t="s">
        <v>2112</v>
      </c>
      <c r="B516" s="97" t="str">
        <f>VLOOKUP(A516,'[3]Product DB'!A:C,3,FALSE)</f>
        <v>ReThink</v>
      </c>
      <c r="C516" s="97" t="str">
        <f>VLOOKUP(A516,'[3]Product DB'!A:D,4,FALSE)</f>
        <v>ReThink 4-Port USB 3.2 Gen1 Cat 6a/7 Extender, 100m Tx/Rx Pair (4 USB-A ports) TAA Compliant</v>
      </c>
      <c r="D516" s="97">
        <f>VLOOKUP(A516,'[3]Product DB'!A:H,8,FALSE)</f>
        <v>5</v>
      </c>
      <c r="E516" s="97">
        <f>VLOOKUP(A516,'[3]Product DB'!A:M,12,FALSE)</f>
        <v>454.99999999999994</v>
      </c>
      <c r="F516" s="97">
        <f>VLOOKUP(A516,'[3]Product DB'!A:N,13,FALSE)</f>
        <v>650</v>
      </c>
    </row>
    <row r="517" spans="1:6">
      <c r="A517" t="s">
        <v>1725</v>
      </c>
      <c r="B517" s="97" t="str">
        <f>VLOOKUP(A517,'[3]Product DB'!A:C,3,FALSE)</f>
        <v>ReThink</v>
      </c>
      <c r="C517" s="97" t="str">
        <f>VLOOKUP(A517,'[3]Product DB'!A:D,4,FALSE)</f>
        <v>ReThink 4-Port USB 3.2 Gen1 Cat 6a/7 Extender, 100m Tx/Rx Pair (2 USB-A ports, 2 USB-C ports)</v>
      </c>
      <c r="D517" s="97">
        <f>VLOOKUP(A517,'[3]Product DB'!A:H,8,FALSE)</f>
        <v>0</v>
      </c>
      <c r="E517" s="97">
        <f>VLOOKUP(A517,'[3]Product DB'!A:M,12,FALSE)</f>
        <v>346.5</v>
      </c>
      <c r="F517" s="97">
        <f>VLOOKUP(A517,'[3]Product DB'!A:N,13,FALSE)</f>
        <v>495</v>
      </c>
    </row>
    <row r="518" spans="1:6">
      <c r="A518" t="s">
        <v>2113</v>
      </c>
      <c r="B518" s="97" t="str">
        <f>VLOOKUP(A518,'[3]Product DB'!A:C,3,FALSE)</f>
        <v>ReThink</v>
      </c>
      <c r="C518" s="97" t="str">
        <f>VLOOKUP(A518,'[3]Product DB'!A:D,4,FALSE)</f>
        <v>ReThink Transceiver HDBT - Video Output up to 4K60Hz,  4x USB2.0 Hub. Can used with RAV-MS-4x2HU-Tx</v>
      </c>
      <c r="D518" s="97">
        <f>VLOOKUP(A518,'[3]Product DB'!A:H,8,FALSE)</f>
        <v>0</v>
      </c>
      <c r="E518" s="97">
        <f>VLOOKUP(A518,'[3]Product DB'!A:M,12,FALSE)</f>
        <v>454.99999999999994</v>
      </c>
      <c r="F518" s="97">
        <f>VLOOKUP(A518,'[3]Product DB'!A:N,13,FALSE)</f>
        <v>650</v>
      </c>
    </row>
    <row r="519" spans="1:6">
      <c r="A519" t="s">
        <v>1729</v>
      </c>
      <c r="B519" s="97" t="str">
        <f>VLOOKUP(A519,'[3]Product DB'!A:C,3,FALSE)</f>
        <v>ReThink</v>
      </c>
      <c r="C519" s="97" t="str">
        <f>VLOOKUP(A519,'[3]Product DB'!A:D,4,FALSE)</f>
        <v>ReThink USB-C video &amp; USB 2.0 HDBT Extender, 70m Tx/RX Pair 100W charging</v>
      </c>
      <c r="D519" s="97">
        <f>VLOOKUP(A519,'[3]Product DB'!A:H,8,FALSE)</f>
        <v>0</v>
      </c>
      <c r="E519" s="97">
        <f>VLOOKUP(A519,'[3]Product DB'!A:M,12,FALSE)</f>
        <v>346.5</v>
      </c>
      <c r="F519" s="97">
        <f>VLOOKUP(A519,'[3]Product DB'!A:N,13,FALSE)</f>
        <v>495</v>
      </c>
    </row>
    <row r="520" spans="1:6">
      <c r="A520" t="s">
        <v>1731</v>
      </c>
      <c r="B520" s="97" t="str">
        <f>VLOOKUP(A520,'[3]Product DB'!A:C,3,FALSE)</f>
        <v>ReThink</v>
      </c>
      <c r="C520" s="97" t="str">
        <f>VLOOKUP(A520,'[3]Product DB'!A:D,4,FALSE)</f>
        <v>ReThink HDMI &amp; USB 2.0 HDBT 3.0 Extender, 100m Tx/RX Pair</v>
      </c>
      <c r="D520" s="97">
        <f>VLOOKUP(A520,'[3]Product DB'!A:H,8,FALSE)</f>
        <v>0</v>
      </c>
      <c r="E520" s="97">
        <f>VLOOKUP(A520,'[3]Product DB'!A:M,12,FALSE)</f>
        <v>367.5</v>
      </c>
      <c r="F520" s="97">
        <f>VLOOKUP(A520,'[3]Product DB'!A:N,13,FALSE)</f>
        <v>525</v>
      </c>
    </row>
    <row r="521" spans="1:6">
      <c r="A521" t="s">
        <v>1733</v>
      </c>
      <c r="B521" s="97" t="str">
        <f>VLOOKUP(A521,'[3]Product DB'!A:C,3,FALSE)</f>
        <v>ReThink</v>
      </c>
      <c r="C521" s="97" t="str">
        <f>VLOOKUP(A521,'[3]Product DB'!A:D,4,FALSE)</f>
        <v>ReThink HDMI with Local Loop &amp; USB 2.0 HDBT 3.0 Extender, 100m with ARC and LAN Tx/RX Pair</v>
      </c>
      <c r="D521" s="97">
        <f>VLOOKUP(A521,'[3]Product DB'!A:H,8,FALSE)</f>
        <v>0</v>
      </c>
      <c r="E521" s="97">
        <f>VLOOKUP(A521,'[3]Product DB'!A:M,12,FALSE)</f>
        <v>402.5</v>
      </c>
      <c r="F521" s="97">
        <f>VLOOKUP(A521,'[3]Product DB'!A:N,13,FALSE)</f>
        <v>575</v>
      </c>
    </row>
    <row r="522" spans="1:6">
      <c r="A522" t="s">
        <v>1739</v>
      </c>
      <c r="B522" s="97" t="str">
        <f>VLOOKUP(A522,'[3]Product DB'!A:C,3,FALSE)</f>
        <v>ReThink</v>
      </c>
      <c r="C522" s="97" t="str">
        <f>VLOOKUP(A522,'[3]Product DB'!A:D,4,FALSE)</f>
        <v>ReThink 3M USB-C to USB-C Cable for Rethink Switchers Full Function (Video,Data,Power) with screw connection</v>
      </c>
      <c r="D522" s="97">
        <f>VLOOKUP(A522,'[3]Product DB'!A:H,8,FALSE)</f>
        <v>0</v>
      </c>
      <c r="E522" s="97">
        <f>VLOOKUP(A522,'[3]Product DB'!A:M,12,FALSE)</f>
        <v>84</v>
      </c>
      <c r="F522" s="97">
        <f>VLOOKUP(A522,'[3]Product DB'!A:N,13,FALSE)</f>
        <v>120</v>
      </c>
    </row>
    <row r="523" spans="1:6">
      <c r="A523" t="s">
        <v>1741</v>
      </c>
      <c r="B523" s="97" t="str">
        <f>VLOOKUP(A523,'[3]Product DB'!A:C,3,FALSE)</f>
        <v>ReThink</v>
      </c>
      <c r="C523" s="97" t="str">
        <f>VLOOKUP(A523,'[3]Product DB'!A:D,4,FALSE)</f>
        <v>ReThink 10m Active Optical Cable USB-C-3.2</v>
      </c>
      <c r="D523" s="97">
        <f>VLOOKUP(A523,'[3]Product DB'!A:H,8,FALSE)</f>
        <v>0</v>
      </c>
      <c r="E523" s="97">
        <f>VLOOKUP(A523,'[3]Product DB'!A:M,12,FALSE)</f>
        <v>136.5</v>
      </c>
      <c r="F523" s="97">
        <f>VLOOKUP(A523,'[3]Product DB'!A:N,13,FALSE)</f>
        <v>195</v>
      </c>
    </row>
    <row r="524" spans="1:6">
      <c r="A524" t="s">
        <v>1743</v>
      </c>
      <c r="B524" s="97" t="str">
        <f>VLOOKUP(A524,'[3]Product DB'!A:C,3,FALSE)</f>
        <v>ReThink</v>
      </c>
      <c r="C524" s="97" t="str">
        <f>VLOOKUP(A524,'[3]Product DB'!A:D,4,FALSE)</f>
        <v>ReThink 15m Active Optical Cable USB-C-3.2</v>
      </c>
      <c r="D524" s="97">
        <f>VLOOKUP(A524,'[3]Product DB'!A:H,8,FALSE)</f>
        <v>0</v>
      </c>
      <c r="E524" s="97">
        <f>VLOOKUP(A524,'[3]Product DB'!A:M,12,FALSE)</f>
        <v>157.5</v>
      </c>
      <c r="F524" s="97">
        <f>VLOOKUP(A524,'[3]Product DB'!A:N,13,FALSE)</f>
        <v>225</v>
      </c>
    </row>
    <row r="525" spans="1:6">
      <c r="A525" t="s">
        <v>2114</v>
      </c>
      <c r="B525" s="97" t="str">
        <f>VLOOKUP(A525,'[3]Product DB'!A:C,3,FALSE)</f>
        <v>ReThink</v>
      </c>
      <c r="C525" s="97" t="str">
        <f>VLOOKUP(A525,'[3]Product DB'!A:D,4,FALSE)</f>
        <v>ReThink 10m Active Optical Cable USB-C-3.2 Full Function 4K60</v>
      </c>
      <c r="D525" s="97">
        <f>VLOOKUP(A525,'[3]Product DB'!A:H,8,FALSE)</f>
        <v>0</v>
      </c>
      <c r="E525" s="97">
        <f>VLOOKUP(A525,'[3]Product DB'!A:M,12,FALSE)</f>
        <v>192.5</v>
      </c>
      <c r="F525" s="97">
        <f>VLOOKUP(A525,'[3]Product DB'!A:N,13,FALSE)</f>
        <v>275</v>
      </c>
    </row>
    <row r="526" spans="1:6">
      <c r="A526" t="s">
        <v>2115</v>
      </c>
      <c r="B526" s="97" t="str">
        <f>VLOOKUP(A526,'[3]Product DB'!A:C,3,FALSE)</f>
        <v>ReThink</v>
      </c>
      <c r="C526" s="97" t="str">
        <f>VLOOKUP(A526,'[3]Product DB'!A:D,4,FALSE)</f>
        <v>ReThink 15m Active Optical Cable USB-C-3.2 Full Function 4K60</v>
      </c>
      <c r="D526" s="97">
        <f>VLOOKUP(A526,'[3]Product DB'!A:H,8,FALSE)</f>
        <v>0</v>
      </c>
      <c r="E526" s="97">
        <f>VLOOKUP(A526,'[3]Product DB'!A:M,12,FALSE)</f>
        <v>206.5</v>
      </c>
      <c r="F526" s="97">
        <f>VLOOKUP(A526,'[3]Product DB'!A:N,13,FALSE)</f>
        <v>295</v>
      </c>
    </row>
    <row r="527" spans="1:6">
      <c r="A527" t="s">
        <v>1754</v>
      </c>
      <c r="B527" s="97" t="str">
        <f>VLOOKUP(A527,'[3]Product DB'!A:C,3,FALSE)</f>
        <v>ReThink</v>
      </c>
      <c r="C527" s="97" t="str">
        <f>VLOOKUP(A527,'[3]Product DB'!A:D,4,FALSE)</f>
        <v>Rethink In-Desk Cable Box with Fabric Weight and Cable Bag</v>
      </c>
      <c r="D527" s="97">
        <f>VLOOKUP(A527,'[3]Product DB'!A:H,8,FALSE)</f>
        <v>0</v>
      </c>
      <c r="E527" s="97">
        <f>VLOOKUP(A527,'[3]Product DB'!A:M,12,FALSE)</f>
        <v>210</v>
      </c>
      <c r="F527" s="97">
        <f>VLOOKUP(A527,'[3]Product DB'!A:N,13,FALSE)</f>
        <v>300</v>
      </c>
    </row>
    <row r="528" spans="1:6">
      <c r="A528" t="s">
        <v>1757</v>
      </c>
      <c r="B528" s="97" t="str">
        <f>VLOOKUP(A528,'[3]Product DB'!A:C,3,FALSE)</f>
        <v>ReThink</v>
      </c>
      <c r="C528" s="97" t="str">
        <f>VLOOKUP(A528,'[3]Product DB'!A:D,4,FALSE)</f>
        <v>ReThink Optional Power Supply - 100W USB-C power delivery for RAV-SW-4x1HU-VC</v>
      </c>
      <c r="D528" s="97">
        <f>VLOOKUP(A528,'[3]Product DB'!A:H,8,FALSE)</f>
        <v>0</v>
      </c>
      <c r="E528" s="97">
        <f>VLOOKUP(A528,'[3]Product DB'!A:M,12,FALSE)</f>
        <v>192.5</v>
      </c>
      <c r="F528" s="97">
        <f>VLOOKUP(A528,'[3]Product DB'!A:N,13,FALSE)</f>
        <v>275</v>
      </c>
    </row>
    <row r="529" spans="1:6">
      <c r="A529" t="s">
        <v>1759</v>
      </c>
      <c r="B529" s="97" t="str">
        <f>VLOOKUP(A529,'[3]Product DB'!A:C,3,FALSE)</f>
        <v>ReThink</v>
      </c>
      <c r="C529" s="97" t="str">
        <f>VLOOKUP(A529,'[3]Product DB'!A:D,4,FALSE)</f>
        <v>ReThink Replacement PSU / Adapter</v>
      </c>
      <c r="D529" s="97">
        <f>VLOOKUP(A529,'[3]Product DB'!A:H,8,FALSE)</f>
        <v>0</v>
      </c>
      <c r="E529" s="97">
        <f>VLOOKUP(A529,'[3]Product DB'!A:M,12,FALSE)</f>
        <v>35</v>
      </c>
      <c r="F529" s="97">
        <f>VLOOKUP(A529,'[3]Product DB'!A:N,13,FALSE)</f>
        <v>50</v>
      </c>
    </row>
    <row r="530" spans="1:6">
      <c r="A530" t="s">
        <v>1581</v>
      </c>
      <c r="B530" s="97" t="str">
        <f>VLOOKUP(A530,'[3]Product DB'!A:C,3,FALSE)</f>
        <v>Rocware</v>
      </c>
      <c r="C530" s="97" t="str">
        <f>VLOOKUP(A530,'[3]Product DB'!A:D,4,FALSE)</f>
        <v>Rocware RC10 4K USB Video Bar</v>
      </c>
      <c r="D530" s="97">
        <f>VLOOKUP(A530,'[3]Product DB'!A:H,8,FALSE)</f>
        <v>0</v>
      </c>
      <c r="E530" s="97">
        <f>VLOOKUP(A530,'[3]Product DB'!A:M,12,FALSE)</f>
        <v>491</v>
      </c>
      <c r="F530" s="97">
        <f>VLOOKUP(A530,'[3]Product DB'!A:N,13,FALSE)</f>
        <v>655</v>
      </c>
    </row>
    <row r="531" spans="1:6">
      <c r="A531" t="s">
        <v>1583</v>
      </c>
      <c r="B531" s="97" t="str">
        <f>VLOOKUP(A531,'[3]Product DB'!A:C,3,FALSE)</f>
        <v>Rocware</v>
      </c>
      <c r="C531" s="97" t="str">
        <f>VLOOKUP(A531,'[3]Product DB'!A:D,4,FALSE)</f>
        <v>Rocware RB10 4K 20MP USB Video Bar</v>
      </c>
      <c r="D531" s="97">
        <f>VLOOKUP(A531,'[3]Product DB'!A:H,8,FALSE)</f>
        <v>0</v>
      </c>
      <c r="E531" s="97">
        <f>VLOOKUP(A531,'[3]Product DB'!A:M,12,FALSE)</f>
        <v>685</v>
      </c>
      <c r="F531" s="97">
        <f>VLOOKUP(A531,'[3]Product DB'!A:N,13,FALSE)</f>
        <v>914</v>
      </c>
    </row>
    <row r="532" spans="1:6">
      <c r="A532" t="s">
        <v>1585</v>
      </c>
      <c r="B532" s="97" t="str">
        <f>VLOOKUP(A532,'[3]Product DB'!A:C,3,FALSE)</f>
        <v>Rocware</v>
      </c>
      <c r="C532" s="97" t="str">
        <f>VLOOKUP(A532,'[3]Product DB'!A:D,4,FALSE)</f>
        <v>Rocware RB20 4K Dual-lens USB Video Bar</v>
      </c>
      <c r="D532" s="97">
        <f>VLOOKUP(A532,'[3]Product DB'!A:H,8,FALSE)</f>
        <v>0</v>
      </c>
      <c r="E532" s="97">
        <f>VLOOKUP(A532,'[3]Product DB'!A:M,12,FALSE)</f>
        <v>1190</v>
      </c>
      <c r="F532" s="97">
        <f>VLOOKUP(A532,'[3]Product DB'!A:N,13,FALSE)</f>
        <v>1587</v>
      </c>
    </row>
    <row r="533" spans="1:6">
      <c r="A533" t="s">
        <v>1588</v>
      </c>
      <c r="B533" s="97" t="str">
        <f>VLOOKUP(A533,'[3]Product DB'!A:C,3,FALSE)</f>
        <v>Rocware</v>
      </c>
      <c r="C533" s="97" t="str">
        <f>VLOOKUP(A533,'[3]Product DB'!A:D,4,FALSE)</f>
        <v>Rocware RC941 4K Video Conferencing PTZ Camera</v>
      </c>
      <c r="D533" s="97">
        <f>VLOOKUP(A533,'[3]Product DB'!A:H,8,FALSE)</f>
        <v>0</v>
      </c>
      <c r="E533" s="97">
        <f>VLOOKUP(A533,'[3]Product DB'!A:M,12,FALSE)</f>
        <v>816</v>
      </c>
      <c r="F533" s="97">
        <f>VLOOKUP(A533,'[3]Product DB'!A:N,13,FALSE)</f>
        <v>1088</v>
      </c>
    </row>
    <row r="534" spans="1:6">
      <c r="A534" t="s">
        <v>1590</v>
      </c>
      <c r="B534" s="97" t="str">
        <f>VLOOKUP(A534,'[3]Product DB'!A:C,3,FALSE)</f>
        <v>Rocware</v>
      </c>
      <c r="C534" s="97" t="str">
        <f>VLOOKUP(A534,'[3]Product DB'!A:D,4,FALSE)</f>
        <v>Rocware RC821U 1080P Smart Tracking PTZ Camera</v>
      </c>
      <c r="D534" s="97">
        <f>VLOOKUP(A534,'[3]Product DB'!A:H,8,FALSE)</f>
        <v>0</v>
      </c>
      <c r="E534" s="97">
        <f>VLOOKUP(A534,'[3]Product DB'!A:M,12,FALSE)</f>
        <v>388</v>
      </c>
      <c r="F534" s="97">
        <f>VLOOKUP(A534,'[3]Product DB'!A:N,13,FALSE)</f>
        <v>518</v>
      </c>
    </row>
    <row r="535" spans="1:6">
      <c r="A535" t="s">
        <v>1592</v>
      </c>
      <c r="B535" s="97" t="str">
        <f>VLOOKUP(A535,'[3]Product DB'!A:C,3,FALSE)</f>
        <v>Rocware</v>
      </c>
      <c r="C535" s="97" t="str">
        <f>VLOOKUP(A535,'[3]Product DB'!A:D,4,FALSE)</f>
        <v>Rocware RC841UX 4K Video Conferencing PTZ Camera</v>
      </c>
      <c r="D535" s="97">
        <f>VLOOKUP(A535,'[3]Product DB'!A:H,8,FALSE)</f>
        <v>0</v>
      </c>
      <c r="E535" s="97">
        <f>VLOOKUP(A535,'[3]Product DB'!A:M,12,FALSE)</f>
        <v>608</v>
      </c>
      <c r="F535" s="97">
        <f>VLOOKUP(A535,'[3]Product DB'!A:N,13,FALSE)</f>
        <v>811</v>
      </c>
    </row>
    <row r="536" spans="1:6">
      <c r="A536" t="s">
        <v>1594</v>
      </c>
      <c r="B536" s="97" t="str">
        <f>VLOOKUP(A536,'[3]Product DB'!A:C,3,FALSE)</f>
        <v>Rocware</v>
      </c>
      <c r="C536" s="97" t="str">
        <f>VLOOKUP(A536,'[3]Product DB'!A:D,4,FALSE)</f>
        <v>Rocware RC20 1080P USB PTZ Camera</v>
      </c>
      <c r="D536" s="97">
        <f>VLOOKUP(A536,'[3]Product DB'!A:H,8,FALSE)</f>
        <v>0</v>
      </c>
      <c r="E536" s="97">
        <f>VLOOKUP(A536,'[3]Product DB'!A:M,12,FALSE)</f>
        <v>205</v>
      </c>
      <c r="F536" s="97">
        <f>VLOOKUP(A536,'[3]Product DB'!A:N,13,FALSE)</f>
        <v>274</v>
      </c>
    </row>
    <row r="537" spans="1:6">
      <c r="A537" t="s">
        <v>1596</v>
      </c>
      <c r="B537" s="97" t="str">
        <f>VLOOKUP(A537,'[3]Product DB'!A:C,3,FALSE)</f>
        <v>Rocware</v>
      </c>
      <c r="C537" s="97" t="str">
        <f>VLOOKUP(A537,'[3]Product DB'!A:D,4,FALSE)</f>
        <v>Rocware RC310 1080P USB PTZ Camera</v>
      </c>
      <c r="D537" s="97">
        <f>VLOOKUP(A537,'[3]Product DB'!A:H,8,FALSE)</f>
        <v>0</v>
      </c>
      <c r="E537" s="97">
        <f>VLOOKUP(A537,'[3]Product DB'!A:M,12,FALSE)</f>
        <v>147</v>
      </c>
      <c r="F537" s="97">
        <f>VLOOKUP(A537,'[3]Product DB'!A:N,13,FALSE)</f>
        <v>196</v>
      </c>
    </row>
    <row r="538" spans="1:6">
      <c r="A538" t="s">
        <v>1599</v>
      </c>
      <c r="B538" s="97" t="str">
        <f>VLOOKUP(A538,'[3]Product DB'!A:C,3,FALSE)</f>
        <v>Rocware</v>
      </c>
      <c r="C538" s="97" t="str">
        <f>VLOOKUP(A538,'[3]Product DB'!A:D,4,FALSE)</f>
        <v>Rocware A10W Wireless Smart Conferencing Speakerphone Kit</v>
      </c>
      <c r="D538" s="97">
        <f>VLOOKUP(A538,'[3]Product DB'!A:H,8,FALSE)</f>
        <v>0</v>
      </c>
      <c r="E538" s="97">
        <f>VLOOKUP(A538,'[3]Product DB'!A:M,12,FALSE)</f>
        <v>438</v>
      </c>
      <c r="F538" s="97">
        <f>VLOOKUP(A538,'[3]Product DB'!A:N,13,FALSE)</f>
        <v>584</v>
      </c>
    </row>
    <row r="539" spans="1:6">
      <c r="A539" t="s">
        <v>1601</v>
      </c>
      <c r="B539" s="97" t="str">
        <f>VLOOKUP(A539,'[3]Product DB'!A:C,3,FALSE)</f>
        <v>Rocware</v>
      </c>
      <c r="C539" s="97" t="str">
        <f>VLOOKUP(A539,'[3]Product DB'!A:D,4,FALSE)</f>
        <v>Rocware A10W-Master Wireless Smart Conferencing Speakerphone Kit</v>
      </c>
      <c r="D539" s="97">
        <f>VLOOKUP(A539,'[3]Product DB'!A:H,8,FALSE)</f>
        <v>0</v>
      </c>
      <c r="E539" s="97">
        <f>VLOOKUP(A539,'[3]Product DB'!A:M,12,FALSE)</f>
        <v>397</v>
      </c>
      <c r="F539" s="97">
        <f>VLOOKUP(A539,'[3]Product DB'!A:N,13,FALSE)</f>
        <v>530</v>
      </c>
    </row>
    <row r="540" spans="1:6">
      <c r="A540" t="s">
        <v>1604</v>
      </c>
      <c r="B540" s="97" t="str">
        <f>VLOOKUP(A540,'[3]Product DB'!A:C,3,FALSE)</f>
        <v>Rocware</v>
      </c>
      <c r="C540" s="97" t="str">
        <f>VLOOKUP(A540,'[3]Product DB'!A:D,4,FALSE)</f>
        <v>Rocware RM702A Cascadable Desktop Array Microphone</v>
      </c>
      <c r="D540" s="97">
        <f>VLOOKUP(A540,'[3]Product DB'!A:H,8,FALSE)</f>
        <v>0</v>
      </c>
      <c r="E540" s="97">
        <f>VLOOKUP(A540,'[3]Product DB'!A:M,12,FALSE)</f>
        <v>214</v>
      </c>
      <c r="F540" s="97">
        <f>VLOOKUP(A540,'[3]Product DB'!A:N,13,FALSE)</f>
        <v>286</v>
      </c>
    </row>
    <row r="541" spans="1:6">
      <c r="A541" t="s">
        <v>1606</v>
      </c>
      <c r="B541" s="97" t="str">
        <f>VLOOKUP(A541,'[3]Product DB'!A:C,3,FALSE)</f>
        <v>Rocware</v>
      </c>
      <c r="C541" s="97" t="str">
        <f>VLOOKUP(A541,'[3]Product DB'!A:D,4,FALSE)</f>
        <v>Rocware RM702C Ceiling-Mounted Cascading Omnidirectional Digital Array Microphone</v>
      </c>
      <c r="D541" s="97">
        <f>VLOOKUP(A541,'[3]Product DB'!A:H,8,FALSE)</f>
        <v>0</v>
      </c>
      <c r="E541" s="97">
        <f>VLOOKUP(A541,'[3]Product DB'!A:M,12,FALSE)</f>
        <v>299</v>
      </c>
      <c r="F541" s="97">
        <f>VLOOKUP(A541,'[3]Product DB'!A:N,13,FALSE)</f>
        <v>399</v>
      </c>
    </row>
    <row r="542" spans="1:6">
      <c r="A542" t="s">
        <v>1609</v>
      </c>
      <c r="B542" s="97" t="str">
        <f>VLOOKUP(A542,'[3]Product DB'!A:C,3,FALSE)</f>
        <v>Rocware</v>
      </c>
      <c r="C542" s="97" t="str">
        <f>VLOOKUP(A542,'[3]Product DB'!A:D,4,FALSE)</f>
        <v>Rocware S22 Hi-Fi Speaker</v>
      </c>
      <c r="D542" s="97">
        <f>VLOOKUP(A542,'[3]Product DB'!A:H,8,FALSE)</f>
        <v>0</v>
      </c>
      <c r="E542" s="97">
        <f>VLOOKUP(A542,'[3]Product DB'!A:M,12,FALSE)</f>
        <v>126</v>
      </c>
      <c r="F542" s="97">
        <f>VLOOKUP(A542,'[3]Product DB'!A:N,13,FALSE)</f>
        <v>168</v>
      </c>
    </row>
    <row r="543" spans="1:6">
      <c r="A543" t="s">
        <v>1612</v>
      </c>
      <c r="B543" s="97" t="str">
        <f>VLOOKUP(A543,'[3]Product DB'!A:C,3,FALSE)</f>
        <v>Rocware</v>
      </c>
      <c r="C543" s="97" t="str">
        <f>VLOOKUP(A543,'[3]Product DB'!A:D,4,FALSE)</f>
        <v>Rocware RT 13 Touch Panel for Room Scheduling and Meeting Control</v>
      </c>
      <c r="D543" s="97">
        <f>VLOOKUP(A543,'[3]Product DB'!A:H,8,FALSE)</f>
        <v>0</v>
      </c>
      <c r="E543" s="97">
        <f>VLOOKUP(A543,'[3]Product DB'!A:M,12,FALSE)</f>
        <v>350</v>
      </c>
      <c r="F543" s="97">
        <f>VLOOKUP(A543,'[3]Product DB'!A:N,13,FALSE)</f>
        <v>467</v>
      </c>
    </row>
    <row r="544" spans="1:6">
      <c r="A544" t="s">
        <v>1615</v>
      </c>
      <c r="B544" s="97" t="str">
        <f>VLOOKUP(A544,'[3]Product DB'!A:C,3,FALSE)</f>
        <v>Rocware</v>
      </c>
      <c r="C544" s="97" t="str">
        <f>VLOOKUP(A544,'[3]Product DB'!A:D,4,FALSE)</f>
        <v>Rocware RC08 All-in-One USB Webcam</v>
      </c>
      <c r="D544" s="97">
        <f>VLOOKUP(A544,'[3]Product DB'!A:H,8,FALSE)</f>
        <v>0</v>
      </c>
      <c r="E544" s="97">
        <f>VLOOKUP(A544,'[3]Product DB'!A:M,12,FALSE)</f>
        <v>72</v>
      </c>
      <c r="F544" s="97">
        <f>VLOOKUP(A544,'[3]Product DB'!A:N,13,FALSE)</f>
        <v>96</v>
      </c>
    </row>
    <row r="545" spans="1:6">
      <c r="A545" t="s">
        <v>1617</v>
      </c>
      <c r="B545" s="97" t="str">
        <f>VLOOKUP(A545,'[3]Product DB'!A:C,3,FALSE)</f>
        <v>Rocware</v>
      </c>
      <c r="C545" s="97" t="str">
        <f>VLOOKUP(A545,'[3]Product DB'!A:D,4,FALSE)</f>
        <v>Rocware RC16 4K USB Webcam</v>
      </c>
      <c r="D545" s="97">
        <f>VLOOKUP(A545,'[3]Product DB'!A:H,8,FALSE)</f>
        <v>0</v>
      </c>
      <c r="E545" s="97">
        <f>VLOOKUP(A545,'[3]Product DB'!A:M,12,FALSE)</f>
        <v>115</v>
      </c>
      <c r="F545" s="97">
        <f>VLOOKUP(A545,'[3]Product DB'!A:N,13,FALSE)</f>
        <v>154</v>
      </c>
    </row>
    <row r="546" spans="1:6">
      <c r="A546" t="s">
        <v>1619</v>
      </c>
      <c r="B546" s="97" t="str">
        <f>VLOOKUP(A546,'[3]Product DB'!A:C,3,FALSE)</f>
        <v>Rocware</v>
      </c>
      <c r="C546" s="97" t="str">
        <f>VLOOKUP(A546,'[3]Product DB'!A:D,4,FALSE)</f>
        <v>Rocware RC18 4K Business Webcam</v>
      </c>
      <c r="D546" s="97">
        <f>VLOOKUP(A546,'[3]Product DB'!A:H,8,FALSE)</f>
        <v>0</v>
      </c>
      <c r="E546" s="97">
        <f>VLOOKUP(A546,'[3]Product DB'!A:M,12,FALSE)</f>
        <v>182</v>
      </c>
      <c r="F546" s="97">
        <f>VLOOKUP(A546,'[3]Product DB'!A:N,13,FALSE)</f>
        <v>243</v>
      </c>
    </row>
    <row r="547" spans="1:6">
      <c r="A547" t="s">
        <v>1621</v>
      </c>
      <c r="B547" s="97" t="str">
        <f>VLOOKUP(A547,'[3]Product DB'!A:C,3,FALSE)</f>
        <v>Rocware</v>
      </c>
      <c r="C547" s="97" t="str">
        <f>VLOOKUP(A547,'[3]Product DB'!A:D,4,FALSE)</f>
        <v>Rocware RC19 1080P USB Webcam</v>
      </c>
      <c r="D547" s="97">
        <f>VLOOKUP(A547,'[3]Product DB'!A:H,8,FALSE)</f>
        <v>0</v>
      </c>
      <c r="E547" s="97">
        <f>VLOOKUP(A547,'[3]Product DB'!A:M,12,FALSE)</f>
        <v>52</v>
      </c>
      <c r="F547" s="97">
        <f>VLOOKUP(A547,'[3]Product DB'!A:N,13,FALSE)</f>
        <v>70</v>
      </c>
    </row>
    <row r="548" spans="1:6">
      <c r="A548" t="s">
        <v>1745</v>
      </c>
      <c r="B548" s="97" t="str">
        <f>VLOOKUP(A548,'[3]Product DB'!A:C,3,FALSE)</f>
        <v>Rethink</v>
      </c>
      <c r="C548" s="97" t="str">
        <f>VLOOKUP(A548,'[3]Product DB'!A:D,4,FALSE)</f>
        <v>5m Active Optical Cable USB-C-3.2 Full Function 4K60</v>
      </c>
      <c r="D548" s="97">
        <f>VLOOKUP(A548,'[3]Product DB'!A:H,8,FALSE)</f>
        <v>0</v>
      </c>
      <c r="E548" s="97">
        <f>VLOOKUP(A548,'[3]Product DB'!A:M,12,FALSE)</f>
        <v>99</v>
      </c>
      <c r="F548" s="97">
        <f>VLOOKUP(A548,'[3]Product DB'!A:N,13,FALSE)</f>
        <v>118</v>
      </c>
    </row>
    <row r="549" spans="1:6">
      <c r="A549" t="s">
        <v>1747</v>
      </c>
      <c r="B549" s="97" t="str">
        <f>VLOOKUP(A549,'[3]Product DB'!A:C,3,FALSE)</f>
        <v>Rethink</v>
      </c>
      <c r="C549" s="97" t="str">
        <f>VLOOKUP(A549,'[3]Product DB'!A:D,4,FALSE)</f>
        <v>8m Active Optical Cable USB-C-3.2 Full Function 4K60</v>
      </c>
      <c r="D549" s="97">
        <f>VLOOKUP(A549,'[3]Product DB'!A:H,8,FALSE)</f>
        <v>0</v>
      </c>
      <c r="E549" s="97">
        <f>VLOOKUP(A549,'[3]Product DB'!A:M,12,FALSE)</f>
        <v>106</v>
      </c>
      <c r="F549" s="97">
        <f>VLOOKUP(A549,'[3]Product DB'!A:N,13,FALSE)</f>
        <v>127</v>
      </c>
    </row>
    <row r="550" spans="1:6">
      <c r="A550" t="s">
        <v>1749</v>
      </c>
      <c r="B550" s="97" t="str">
        <f>VLOOKUP(A550,'[3]Product DB'!A:C,3,FALSE)</f>
        <v>Rethink</v>
      </c>
      <c r="C550" s="97" t="str">
        <f>VLOOKUP(A550,'[3]Product DB'!A:D,4,FALSE)</f>
        <v>10m Active Optical Cable USB-C-3.2 Full Function 4K60</v>
      </c>
      <c r="D550" s="97">
        <f>VLOOKUP(A550,'[3]Product DB'!A:H,8,FALSE)</f>
        <v>0</v>
      </c>
      <c r="E550" s="97">
        <f>VLOOKUP(A550,'[3]Product DB'!A:M,12,FALSE)</f>
        <v>153</v>
      </c>
      <c r="F550" s="97">
        <f>VLOOKUP(A550,'[3]Product DB'!A:N,13,FALSE)</f>
        <v>184</v>
      </c>
    </row>
    <row r="551" spans="1:6">
      <c r="A551" t="s">
        <v>1751</v>
      </c>
      <c r="B551" s="97" t="str">
        <f>VLOOKUP(A551,'[3]Product DB'!A:C,3,FALSE)</f>
        <v>Rethink</v>
      </c>
      <c r="C551" s="97" t="str">
        <f>VLOOKUP(A551,'[3]Product DB'!A:D,4,FALSE)</f>
        <v>15m Active Optical Cable USB-C-3.2 Full Function 4K60</v>
      </c>
      <c r="D551" s="97">
        <f>VLOOKUP(A551,'[3]Product DB'!A:H,8,FALSE)</f>
        <v>0</v>
      </c>
      <c r="E551" s="97">
        <f>VLOOKUP(A551,'[3]Product DB'!A:M,12,FALSE)</f>
        <v>171</v>
      </c>
      <c r="F551" s="97">
        <f>VLOOKUP(A551,'[3]Product DB'!A:N,13,FALSE)</f>
        <v>205</v>
      </c>
    </row>
    <row r="552" spans="1:6">
      <c r="A552" t="s">
        <v>1797</v>
      </c>
      <c r="B552" s="97" t="str">
        <f>VLOOKUP(A552,'[3]Product DB'!A:C,3,FALSE)</f>
        <v>Airserver</v>
      </c>
      <c r="C552" s="97" t="str">
        <f>VLOOKUP(A552,'[3]Product DB'!A:D,4,FALSE)</f>
        <v>AirServer Connect 3</v>
      </c>
      <c r="D552" s="97">
        <f>VLOOKUP(A552,'[3]Product DB'!A:H,8,FALSE)</f>
        <v>5</v>
      </c>
      <c r="E552" s="97">
        <f>VLOOKUP(A552,'[3]Product DB'!A:M,12,FALSE)</f>
        <v>594</v>
      </c>
      <c r="F552" s="97">
        <f>VLOOKUP(A552,'[3]Product DB'!A:N,13,FALSE)</f>
        <v>1260</v>
      </c>
    </row>
    <row r="553" spans="1:6">
      <c r="A553" t="s">
        <v>1799</v>
      </c>
      <c r="B553" s="97" t="str">
        <f>VLOOKUP(A553,'[3]Product DB'!A:C,3,FALSE)</f>
        <v>Airserver</v>
      </c>
      <c r="C553" s="97" t="str">
        <f>VLOOKUP(A553,'[3]Product DB'!A:D,4,FALSE)</f>
        <v>AirServer Connect3 accessory kit.  Includes Power supply, Thunderbolt cable &amp; VESA mount</v>
      </c>
      <c r="D553" s="97">
        <f>VLOOKUP(A553,'[3]Product DB'!A:H,8,FALSE)</f>
        <v>7</v>
      </c>
      <c r="E553" s="97">
        <f>VLOOKUP(A553,'[3]Product DB'!A:M,12,FALSE)</f>
        <v>43</v>
      </c>
      <c r="F553" s="97">
        <f>VLOOKUP(A553,'[3]Product DB'!A:N,13,FALSE)</f>
        <v>0</v>
      </c>
    </row>
    <row r="554" spans="1:6">
      <c r="A554" t="s">
        <v>2116</v>
      </c>
      <c r="B554" s="97" t="str">
        <f>VLOOKUP(A554,'[3]Product DB'!A:C,3,FALSE)</f>
        <v>SMS</v>
      </c>
      <c r="C554" s="97" t="str">
        <f>VLOOKUP(A554,'[3]Product DB'!A:D,4,FALSE)</f>
        <v>SMS Icon Wayfinder 200 DG</v>
      </c>
      <c r="D554" s="97">
        <f>VLOOKUP(A554,'[3]Product DB'!A:H,8,FALSE)</f>
        <v>1</v>
      </c>
      <c r="E554" s="97">
        <f>VLOOKUP(A554,'[3]Product DB'!A:M,12,FALSE)</f>
        <v>373</v>
      </c>
      <c r="F554" s="97">
        <f>VLOOKUP(A554,'[3]Product DB'!A:N,13,FALSE)</f>
        <v>373</v>
      </c>
    </row>
    <row r="555" spans="1:6">
      <c r="A555" t="s">
        <v>1874</v>
      </c>
      <c r="B555" s="97" t="str">
        <f>VLOOKUP(A555,'[3]Product DB'!A:C,3,FALSE)</f>
        <v>Teamboard</v>
      </c>
      <c r="C555" s="97" t="str">
        <f>VLOOKUP(A555,'[3]Product DB'!A:D,4,FALSE)</f>
        <v>TeamBoard 105" Ultimate 5k, 420 cd/m2, 21:9 aspect ratio. Slim IR LED multi-touch screen + wall mount with mini OPS slot,  3-year warranty</v>
      </c>
      <c r="D555" s="97">
        <f>VLOOKUP(A555,'[3]Product DB'!A:H,8,FALSE)</f>
        <v>0</v>
      </c>
      <c r="E555" s="97">
        <f>VLOOKUP(A555,'[3]Product DB'!A:M,12,FALSE)</f>
        <v>8130</v>
      </c>
      <c r="F555" s="97">
        <f>VLOOKUP(A555,'[3]Product DB'!A:N,13,FALSE)</f>
        <v>10500</v>
      </c>
    </row>
    <row r="556" spans="1:6">
      <c r="A556" t="s">
        <v>1876</v>
      </c>
      <c r="B556" s="97" t="str">
        <f>VLOOKUP(A556,'[3]Product DB'!A:C,3,FALSE)</f>
        <v>Teamboard</v>
      </c>
      <c r="C556" s="97" t="str">
        <f>VLOOKUP(A556,'[3]Product DB'!A:D,4,FALSE)</f>
        <v>TeamBoard 92" Ultimate 5k, 450 cd/m2, 21:9 aspect ratio. Slim IR LED multi-touch screen + wall mount with mini OPS slot,  3-year warranty</v>
      </c>
      <c r="D556" s="97">
        <f>VLOOKUP(A556,'[3]Product DB'!A:H,8,FALSE)</f>
        <v>0</v>
      </c>
      <c r="E556" s="97">
        <f>VLOOKUP(A556,'[3]Product DB'!A:M,12,FALSE)</f>
        <v>4494</v>
      </c>
      <c r="F556" s="97">
        <f>VLOOKUP(A556,'[3]Product DB'!A:N,13,FALSE)</f>
        <v>5500</v>
      </c>
    </row>
    <row r="557" spans="1:6">
      <c r="A557" t="s">
        <v>1878</v>
      </c>
      <c r="B557" s="97" t="str">
        <f>VLOOKUP(A557,'[3]Product DB'!A:C,3,FALSE)</f>
        <v>Teamboard</v>
      </c>
      <c r="C557" s="97" t="str">
        <f>VLOOKUP(A557,'[3]Product DB'!A:D,4,FALSE)</f>
        <v xml:space="preserve">TeamBoard  65" FX, 4K Optical Slim IR LED multi-touch screen with mini OPS slot, 
2 x 15w front facing speakers, Non-Android and 500 nits. 3-year warranty for screen. </v>
      </c>
      <c r="D557" s="97">
        <f>VLOOKUP(A557,'[3]Product DB'!A:H,8,FALSE)</f>
        <v>0</v>
      </c>
      <c r="E557" s="97">
        <f>VLOOKUP(A557,'[3]Product DB'!A:M,12,FALSE)</f>
        <v>764</v>
      </c>
      <c r="F557" s="97">
        <f>VLOOKUP(A557,'[3]Product DB'!A:N,13,FALSE)</f>
        <v>1000</v>
      </c>
    </row>
    <row r="558" spans="1:6">
      <c r="A558" t="s">
        <v>1880</v>
      </c>
      <c r="B558" s="97" t="str">
        <f>VLOOKUP(A558,'[3]Product DB'!A:C,3,FALSE)</f>
        <v>Teamboard</v>
      </c>
      <c r="C558" s="97" t="str">
        <f>VLOOKUP(A558,'[3]Product DB'!A:D,4,FALSE)</f>
        <v xml:space="preserve">TeamBoard  75" FX, 4K Optical Slim IR LED multi-touch screen with mini OPS slot, 
2 x 15w front facing speakers, Non-Android and 500 nits. 3-year warranty for screen. </v>
      </c>
      <c r="D558" s="97">
        <f>VLOOKUP(A558,'[3]Product DB'!A:H,8,FALSE)</f>
        <v>0</v>
      </c>
      <c r="E558" s="97">
        <f>VLOOKUP(A558,'[3]Product DB'!A:M,12,FALSE)</f>
        <v>876</v>
      </c>
      <c r="F558" s="97">
        <f>VLOOKUP(A558,'[3]Product DB'!A:N,13,FALSE)</f>
        <v>1150</v>
      </c>
    </row>
    <row r="559" spans="1:6">
      <c r="A559" t="s">
        <v>1882</v>
      </c>
      <c r="B559" s="97" t="str">
        <f>VLOOKUP(A559,'[3]Product DB'!A:C,3,FALSE)</f>
        <v>Teamboard</v>
      </c>
      <c r="C559" s="97" t="str">
        <f>VLOOKUP(A559,'[3]Product DB'!A:D,4,FALSE)</f>
        <v xml:space="preserve">TeamBoard  86" FX, 4K Optical Slim IR LED multi-touch screen with mini OPS slot, 
2 x 15w front facing speakers, Non-Android and 500 nits. 3-year warranty for screen.   </v>
      </c>
      <c r="D559" s="97">
        <f>VLOOKUP(A559,'[3]Product DB'!A:H,8,FALSE)</f>
        <v>0</v>
      </c>
      <c r="E559" s="97">
        <f>VLOOKUP(A559,'[3]Product DB'!A:M,12,FALSE)</f>
        <v>1120</v>
      </c>
      <c r="F559" s="97">
        <f>VLOOKUP(A559,'[3]Product DB'!A:N,13,FALSE)</f>
        <v>1500</v>
      </c>
    </row>
    <row r="560" spans="1:6">
      <c r="A560" t="s">
        <v>1885</v>
      </c>
      <c r="B560" s="97" t="str">
        <f>VLOOKUP(A560,'[3]Product DB'!A:C,3,FALSE)</f>
        <v>Unicol</v>
      </c>
      <c r="C560" s="97" t="str">
        <f>VLOOKUP(A560,'[3]Product DB'!A:D,4,FALSE)</f>
        <v>Unicol Rhobus Trolley</v>
      </c>
      <c r="D560" s="97">
        <f>VLOOKUP(A560,'[3]Product DB'!A:H,8,FALSE)</f>
        <v>2</v>
      </c>
      <c r="E560" s="97">
        <f>VLOOKUP(A560,'[3]Product DB'!A:M,12,FALSE)</f>
        <v>1066.1600000000001</v>
      </c>
      <c r="F560" s="97">
        <f>VLOOKUP(A560,'[3]Product DB'!A:N,13,FALSE)</f>
        <v>1615.4</v>
      </c>
    </row>
    <row r="561" spans="1:6">
      <c r="A561" t="s">
        <v>1887</v>
      </c>
      <c r="B561" s="97" t="str">
        <f>VLOOKUP(A561,'[3]Product DB'!A:C,3,FALSE)</f>
        <v>Unicol</v>
      </c>
      <c r="C561" s="97" t="str">
        <f>VLOOKUP(A561,'[3]Product DB'!A:D,4,FALSE)</f>
        <v>Unicol PZX9 1000x600 VESA Universal Wall Mount</v>
      </c>
      <c r="D561" s="97">
        <f>VLOOKUP(A561,'[3]Product DB'!A:H,8,FALSE)</f>
        <v>0</v>
      </c>
      <c r="E561" s="97">
        <f>VLOOKUP(A561,'[3]Product DB'!A:M,12,FALSE)</f>
        <v>109.03</v>
      </c>
      <c r="F561" s="97">
        <f>VLOOKUP(A561,'[3]Product DB'!A:N,13,FALSE)</f>
        <v>165.2</v>
      </c>
    </row>
    <row r="562" spans="1:6">
      <c r="A562" t="s">
        <v>1889</v>
      </c>
      <c r="B562" s="97" t="str">
        <f>VLOOKUP(A562,'[3]Product DB'!A:C,3,FALSE)</f>
        <v>Unicol</v>
      </c>
      <c r="C562" s="97" t="str">
        <f>VLOOKUP(A562,'[3]Product DB'!A:D,4,FALSE)</f>
        <v>Unicol PZX10 1500x1000 VESA Universal Wall Mount</v>
      </c>
      <c r="D562" s="97">
        <f>VLOOKUP(A562,'[3]Product DB'!A:H,8,FALSE)</f>
        <v>0</v>
      </c>
      <c r="E562" s="97">
        <f>VLOOKUP(A562,'[3]Product DB'!A:M,12,FALSE)</f>
        <v>167.64</v>
      </c>
      <c r="F562" s="97">
        <f>VLOOKUP(A562,'[3]Product DB'!A:N,13,FALSE)</f>
        <v>254</v>
      </c>
    </row>
    <row r="563" spans="1:6">
      <c r="A563" t="s">
        <v>1891</v>
      </c>
      <c r="B563" s="97" t="str">
        <f>VLOOKUP(A563,'[3]Product DB'!A:C,3,FALSE)</f>
        <v>Unicol</v>
      </c>
      <c r="C563" s="97" t="str">
        <f>VLOOKUP(A563,'[3]Product DB'!A:D,4,FALSE)</f>
        <v>Unicol SBM9 Sound Bar Mount (Compatible up to 110" screens)</v>
      </c>
      <c r="D563" s="97">
        <f>VLOOKUP(A563,'[3]Product DB'!A:H,8,FALSE)</f>
        <v>0</v>
      </c>
      <c r="E563" s="97">
        <f>VLOOKUP(A563,'[3]Product DB'!A:M,12,FALSE)</f>
        <v>124.08</v>
      </c>
      <c r="F563" s="97">
        <f>VLOOKUP(A563,'[3]Product DB'!A:N,13,FALSE)</f>
        <v>188</v>
      </c>
    </row>
    <row r="564" spans="1:6">
      <c r="A564" t="s">
        <v>2117</v>
      </c>
      <c r="B564" s="97" t="str">
        <f>VLOOKUP(A564,'[3]Product DB'!A:C,3,FALSE)</f>
        <v>Bundles</v>
      </c>
      <c r="C564" s="97" t="str">
        <f>VLOOKUP(A564,'[3]Product DB'!A:D,4,FALSE)</f>
        <v>Huddly/Maxhub/Nureva HUMAN Bundle - Large Room - Huddly L1, MAXHUB XCore Kit Pro, and Nureva HDL410.</v>
      </c>
      <c r="D564" s="97">
        <f>VLOOKUP(A564,'[3]Product DB'!A:H,8,FALSE)</f>
        <v>0</v>
      </c>
      <c r="E564" s="97">
        <f>VLOOKUP(A564,'[3]Product DB'!A:M,12,FALSE)</f>
        <v>9850</v>
      </c>
      <c r="F564" s="97">
        <f>VLOOKUP(A564,'[3]Product DB'!A:N,13,FALSE)</f>
        <v>11718</v>
      </c>
    </row>
    <row r="565" spans="1:6">
      <c r="A565" t="s">
        <v>51</v>
      </c>
      <c r="B565" s="97" t="str">
        <f>VLOOKUP(A565,'[3]Product DB'!A:C,3,FALSE)</f>
        <v>Bundles</v>
      </c>
      <c r="C565" s="97" t="str">
        <f>VLOOKUP(A565,'[3]Product DB'!A:D,4,FALSE)</f>
        <v>Huddly/Maxhub/Nureva HUMAN Bundle - Premium Large Room - Huddly Crew, MAXHUB XCore Kit Pro, and Nureva HDL410.</v>
      </c>
      <c r="D565" s="97">
        <f>VLOOKUP(A565,'[3]Product DB'!A:H,8,FALSE)</f>
        <v>0</v>
      </c>
      <c r="E565" s="97">
        <f>VLOOKUP(A565,'[3]Product DB'!A:M,12,FALSE)</f>
        <v>14476</v>
      </c>
      <c r="F565" s="97">
        <f>VLOOKUP(A565,'[3]Product DB'!A:N,13,FALSE)</f>
        <v>17767</v>
      </c>
    </row>
    <row r="566" spans="1:6">
      <c r="A566" t="s">
        <v>2118</v>
      </c>
      <c r="B566" s="97" t="str">
        <f>VLOOKUP(A566,'[3]Product DB'!A:C,3,FALSE)</f>
        <v>Bundles</v>
      </c>
      <c r="C566" s="97" t="str">
        <f>VLOOKUP(A566,'[3]Product DB'!A:D,4,FALSE)</f>
        <v>Huddly/Maxhub/Nureva HUMAN Bundle - Medium Room - Huddly S1, MAXHUB XCore Kit, and Nureva HDL200</v>
      </c>
      <c r="D566" s="97">
        <f>VLOOKUP(A566,'[3]Product DB'!A:H,8,FALSE)</f>
        <v>0</v>
      </c>
      <c r="E566" s="97">
        <f>VLOOKUP(A566,'[3]Product DB'!A:M,12,FALSE)</f>
        <v>2396</v>
      </c>
      <c r="F566" s="97">
        <f>VLOOKUP(A566,'[3]Product DB'!A:N,13,FALSE)</f>
        <v>3041</v>
      </c>
    </row>
    <row r="567" spans="1:6">
      <c r="A567" t="s">
        <v>42</v>
      </c>
      <c r="B567" s="97" t="str">
        <f>VLOOKUP(A567,'[3]Product DB'!A:C,3,FALSE)</f>
        <v>Bundles</v>
      </c>
      <c r="C567" s="97" t="str">
        <f>VLOOKUP(A567,'[3]Product DB'!A:D,4,FALSE)</f>
        <v>Huddly/Maxhub/Nureva HUMAN Bundle - Medium Premium Room - Huddly L1, MAXHUB XCore Kit, and Nureva HDL310.</v>
      </c>
      <c r="D567" s="97">
        <f>VLOOKUP(A567,'[3]Product DB'!A:H,8,FALSE)</f>
        <v>0</v>
      </c>
      <c r="E567" s="97">
        <f>VLOOKUP(A567,'[3]Product DB'!A:M,12,FALSE)</f>
        <v>5601</v>
      </c>
      <c r="F567" s="97">
        <f>VLOOKUP(A567,'[3]Product DB'!A:N,13,FALSE)</f>
        <v>6779</v>
      </c>
    </row>
    <row r="568" spans="1:6">
      <c r="A568" t="s">
        <v>2119</v>
      </c>
      <c r="B568" s="97" t="str">
        <f>VLOOKUP(A568,'[3]Product DB'!A:C,3,FALSE)</f>
        <v>Bundles</v>
      </c>
      <c r="C568" s="97" t="str">
        <f>VLOOKUP(A568,'[3]Product DB'!A:D,4,FALSE)</f>
        <v>Huddly/Maxhub/Nureva HUMAN Bundle - Small Room - Huddly IQ, MAXHUB XCore Kit, and MAXHUB BM35 Bluetooth.</v>
      </c>
      <c r="D568" s="97">
        <f>VLOOKUP(A568,'[3]Product DB'!A:H,8,FALSE)</f>
        <v>0</v>
      </c>
      <c r="E568" s="97">
        <f>VLOOKUP(A568,'[3]Product DB'!A:M,12,FALSE)</f>
        <v>1120</v>
      </c>
      <c r="F568" s="97">
        <f>VLOOKUP(A568,'[3]Product DB'!A:N,13,FALSE)</f>
        <v>1539</v>
      </c>
    </row>
    <row r="569" spans="1:6">
      <c r="A569" t="s">
        <v>32</v>
      </c>
      <c r="B569" s="97" t="str">
        <f>VLOOKUP(A569,'[3]Product DB'!A:C,3,FALSE)</f>
        <v>Bundles</v>
      </c>
      <c r="C569" s="97" t="str">
        <f>VLOOKUP(A569,'[3]Product DB'!A:D,4,FALSE)</f>
        <v>Huddly/Maxhub/Nureva HUMAN Bundle - Small Premium Room - Huddly S1, MAXHUB XCore Kit, and MAXHUB BM35 Bluetooth.</v>
      </c>
      <c r="D569" s="97">
        <f>VLOOKUP(A569,'[3]Product DB'!A:H,8,FALSE)</f>
        <v>0</v>
      </c>
      <c r="E569" s="97">
        <f>VLOOKUP(A569,'[3]Product DB'!A:M,12,FALSE)</f>
        <v>1600</v>
      </c>
      <c r="F569" s="97">
        <f>VLOOKUP(A569,'[3]Product DB'!A:N,13,FALSE)</f>
        <v>2164</v>
      </c>
    </row>
    <row r="570" spans="1:6">
      <c r="A570">
        <v>1015018</v>
      </c>
      <c r="B570" s="97" t="str">
        <f>VLOOKUP(A570,'[3]Product DB'!A:C,3,FALSE)</f>
        <v xml:space="preserve">ProDVX </v>
      </c>
      <c r="C570" s="97" t="str">
        <f>VLOOKUP(A570,'[3]Product DB'!A:D,4,FALSE)</f>
        <v>ProMGR Annual Subscription</v>
      </c>
      <c r="D570" s="97">
        <f>VLOOKUP(A570,'[3]Product DB'!A:H,8,FALSE)</f>
        <v>9999</v>
      </c>
      <c r="E570" s="97">
        <f>VLOOKUP(A570,'[3]Product DB'!A:M,12,FALSE)</f>
        <v>0</v>
      </c>
      <c r="F570" s="97">
        <f>VLOOKUP(A570,'[3]Product DB'!A:N,13,FALSE)</f>
        <v>0</v>
      </c>
    </row>
    <row r="571" spans="1:6">
      <c r="A571">
        <v>1015020</v>
      </c>
      <c r="B571" s="97" t="str">
        <f>VLOOKUP(A571,'[3]Product DB'!A:C,3,FALSE)</f>
        <v xml:space="preserve">ProDVX </v>
      </c>
      <c r="C571" s="97" t="str">
        <f>VLOOKUP(A571,'[3]Product DB'!A:D,4,FALSE)</f>
        <v>ProMGR 3 year Subscription</v>
      </c>
      <c r="D571" s="97">
        <f>VLOOKUP(A571,'[3]Product DB'!A:H,8,FALSE)</f>
        <v>9999</v>
      </c>
      <c r="E571" s="97">
        <f>VLOOKUP(A571,'[3]Product DB'!A:M,12,FALSE)</f>
        <v>0</v>
      </c>
      <c r="F571" s="97">
        <f>VLOOKUP(A571,'[3]Product DB'!A:N,13,FALSE)</f>
        <v>0</v>
      </c>
    </row>
    <row r="572" spans="1:6">
      <c r="A572" t="s">
        <v>591</v>
      </c>
      <c r="B572" s="97" t="str">
        <f>VLOOKUP(A572,'[3]Product DB'!A:C,3,FALSE)</f>
        <v>MAXHUB</v>
      </c>
      <c r="C572" s="97" t="str">
        <f>VLOOKUP(A572,'[3]Product DB'!A:D,4,FALSE)</f>
        <v>Stand for MAXHUB screens. Maximum load 100KG, suitable for 65/75/86" IFP</v>
      </c>
      <c r="D572" s="97">
        <f>VLOOKUP(A572,'[3]Product DB'!A:H,8,FALSE)</f>
        <v>0</v>
      </c>
      <c r="E572" s="97">
        <f>VLOOKUP(A572,'[3]Product DB'!A:M,12,FALSE)</f>
        <v>245</v>
      </c>
      <c r="F572" s="97">
        <f>VLOOKUP(A572,'[3]Product DB'!A:N,13,FALSE)</f>
        <v>339</v>
      </c>
    </row>
    <row r="573" spans="1:6">
      <c r="A573" t="s">
        <v>592</v>
      </c>
      <c r="B573" s="97" t="str">
        <f>VLOOKUP(A573,'[3]Product DB'!A:C,3,FALSE)</f>
        <v>MAXHUB</v>
      </c>
      <c r="C573" s="97" t="str">
        <f>VLOOKUP(A573,'[3]Product DB'!A:D,4,FALSE)</f>
        <v>MAXHUB ST33M Mobile Stand - Maximum load 100KG, available for 55"/65"75"/86"</v>
      </c>
      <c r="D573" s="97">
        <f>VLOOKUP(A573,'[3]Product DB'!A:H,8,FALSE)</f>
        <v>0</v>
      </c>
      <c r="E573" s="97">
        <f>VLOOKUP(A573,'[3]Product DB'!A:M,12,FALSE)</f>
        <v>218</v>
      </c>
      <c r="F573" s="97">
        <f>VLOOKUP(A573,'[3]Product DB'!A:N,13,FALSE)</f>
        <v>301</v>
      </c>
    </row>
    <row r="574" spans="1:6">
      <c r="B574" s="97"/>
      <c r="C574" s="97"/>
      <c r="D574" s="97"/>
      <c r="E574" s="97"/>
      <c r="F574" s="97"/>
    </row>
    <row r="575" spans="1:6">
      <c r="B575" s="97"/>
      <c r="C575" s="97"/>
      <c r="D575" s="97"/>
      <c r="E575" s="97"/>
      <c r="F575" s="97"/>
    </row>
    <row r="576" spans="1:6">
      <c r="B576" s="97"/>
      <c r="C576" s="97"/>
      <c r="D576" s="97"/>
      <c r="E576" s="97"/>
      <c r="F576" s="97"/>
    </row>
    <row r="577" spans="2:6">
      <c r="B577" s="97"/>
      <c r="C577" s="97"/>
      <c r="D577" s="97"/>
      <c r="E577" s="97"/>
      <c r="F577" s="97"/>
    </row>
    <row r="578" spans="2:6">
      <c r="B578" s="97"/>
      <c r="C578" s="97"/>
      <c r="D578" s="97"/>
      <c r="E578" s="97"/>
      <c r="F578" s="97"/>
    </row>
    <row r="579" spans="2:6">
      <c r="B579" s="97"/>
      <c r="C579" s="97"/>
      <c r="D579" s="97"/>
      <c r="E579" s="97"/>
      <c r="F579" s="97"/>
    </row>
    <row r="580" spans="2:6">
      <c r="B580" s="97"/>
      <c r="C580" s="97"/>
      <c r="D580" s="97"/>
      <c r="E580" s="97"/>
      <c r="F580" s="97"/>
    </row>
    <row r="581" spans="2:6">
      <c r="B581" s="97"/>
      <c r="C581" s="97"/>
      <c r="D581" s="97"/>
      <c r="E581" s="97"/>
      <c r="F581" s="97"/>
    </row>
    <row r="582" spans="2:6">
      <c r="B582" s="97"/>
      <c r="C582" s="97"/>
      <c r="D582" s="97"/>
      <c r="E582" s="97"/>
      <c r="F582" s="97"/>
    </row>
    <row r="583" spans="2:6">
      <c r="B583" s="97"/>
      <c r="C583" s="97"/>
      <c r="D583" s="97"/>
      <c r="E583" s="97"/>
      <c r="F583" s="97"/>
    </row>
    <row r="584" spans="2:6">
      <c r="B584" s="97"/>
      <c r="C584" s="97"/>
      <c r="D584" s="97"/>
      <c r="E584" s="97"/>
      <c r="F584" s="97"/>
    </row>
    <row r="585" spans="2:6">
      <c r="B585" s="97"/>
      <c r="C585" s="97"/>
      <c r="D585" s="97"/>
      <c r="E585" s="97"/>
      <c r="F585" s="97"/>
    </row>
    <row r="586" spans="2:6">
      <c r="B586" s="97"/>
      <c r="C586" s="97"/>
      <c r="D586" s="97"/>
      <c r="E586" s="97"/>
      <c r="F586" s="97"/>
    </row>
    <row r="587" spans="2:6">
      <c r="B587" s="97"/>
      <c r="C587" s="97"/>
      <c r="D587" s="97"/>
      <c r="E587" s="97"/>
      <c r="F587" s="97"/>
    </row>
    <row r="588" spans="2:6">
      <c r="B588" s="97"/>
      <c r="C588" s="97"/>
      <c r="D588" s="97"/>
      <c r="E588" s="97"/>
      <c r="F588" s="97"/>
    </row>
    <row r="589" spans="2:6">
      <c r="B589" s="97"/>
      <c r="C589" s="97"/>
      <c r="D589" s="97"/>
      <c r="E589" s="97"/>
      <c r="F589" s="97"/>
    </row>
    <row r="590" spans="2:6">
      <c r="B590" s="97"/>
      <c r="C590" s="97"/>
      <c r="D590" s="97"/>
      <c r="E590" s="97"/>
      <c r="F590" s="97"/>
    </row>
    <row r="591" spans="2:6">
      <c r="B591" s="97"/>
      <c r="C591" s="97"/>
      <c r="D591" s="97"/>
      <c r="E591" s="97"/>
      <c r="F591" s="97"/>
    </row>
    <row r="592" spans="2:6">
      <c r="B592" s="97"/>
      <c r="C592" s="97"/>
      <c r="D592" s="97"/>
      <c r="E592" s="97"/>
      <c r="F592" s="97"/>
    </row>
    <row r="593" spans="2:6">
      <c r="B593" s="97"/>
      <c r="C593" s="97"/>
      <c r="D593" s="97"/>
      <c r="E593" s="97"/>
      <c r="F593" s="97"/>
    </row>
    <row r="594" spans="2:6">
      <c r="B594" s="97"/>
      <c r="C594" s="97"/>
      <c r="D594" s="97"/>
      <c r="E594" s="97"/>
      <c r="F594" s="97"/>
    </row>
    <row r="595" spans="2:6">
      <c r="B595" s="97"/>
      <c r="C595" s="97"/>
      <c r="D595" s="97"/>
      <c r="E595" s="97"/>
      <c r="F595" s="97"/>
    </row>
    <row r="596" spans="2:6">
      <c r="B596" s="97"/>
      <c r="C596" s="97"/>
      <c r="D596" s="97"/>
      <c r="E596" s="97"/>
      <c r="F596" s="97"/>
    </row>
    <row r="597" spans="2:6">
      <c r="B597" s="97"/>
      <c r="C597" s="97"/>
      <c r="D597" s="97"/>
      <c r="E597" s="97"/>
      <c r="F597" s="97"/>
    </row>
    <row r="598" spans="2:6">
      <c r="B598" s="97"/>
      <c r="C598" s="97"/>
      <c r="D598" s="97"/>
      <c r="E598" s="97"/>
      <c r="F598" s="97"/>
    </row>
    <row r="599" spans="2:6">
      <c r="B599" s="97"/>
      <c r="C599" s="97"/>
      <c r="D599" s="97"/>
      <c r="E599" s="97"/>
      <c r="F599" s="97"/>
    </row>
    <row r="600" spans="2:6">
      <c r="B600" s="97"/>
      <c r="C600" s="97"/>
      <c r="D600" s="97"/>
      <c r="E600" s="97"/>
      <c r="F600" s="97"/>
    </row>
    <row r="601" spans="2:6">
      <c r="B601" s="97"/>
      <c r="C601" s="97"/>
      <c r="D601" s="97"/>
      <c r="E601" s="97"/>
      <c r="F601" s="97"/>
    </row>
    <row r="602" spans="2:6">
      <c r="B602" s="97"/>
      <c r="C602" s="97"/>
      <c r="D602" s="97"/>
      <c r="E602" s="97"/>
      <c r="F602" s="97"/>
    </row>
    <row r="603" spans="2:6">
      <c r="B603" s="97"/>
      <c r="C603" s="97"/>
      <c r="D603" s="97"/>
      <c r="E603" s="97"/>
      <c r="F603" s="97"/>
    </row>
    <row r="604" spans="2:6">
      <c r="B604" s="97"/>
      <c r="C604" s="97"/>
      <c r="D604" s="97"/>
      <c r="E604" s="97"/>
      <c r="F604" s="97"/>
    </row>
    <row r="605" spans="2:6">
      <c r="B605" s="97"/>
      <c r="C605" s="97"/>
      <c r="D605" s="97"/>
      <c r="E605" s="97"/>
      <c r="F605" s="97"/>
    </row>
    <row r="606" spans="2:6">
      <c r="B606" s="97"/>
      <c r="C606" s="97"/>
      <c r="D606" s="97"/>
      <c r="E606" s="97"/>
      <c r="F606" s="97"/>
    </row>
    <row r="607" spans="2:6">
      <c r="B607" s="97"/>
      <c r="C607" s="97"/>
      <c r="D607" s="97"/>
      <c r="E607" s="97"/>
      <c r="F607" s="97"/>
    </row>
    <row r="608" spans="2:6">
      <c r="B608" s="97"/>
      <c r="C608" s="97"/>
      <c r="D608" s="97"/>
      <c r="E608" s="97"/>
      <c r="F608" s="97"/>
    </row>
    <row r="609" spans="2:6">
      <c r="B609" s="97"/>
      <c r="C609" s="97"/>
      <c r="D609" s="97"/>
      <c r="E609" s="97"/>
      <c r="F609" s="97"/>
    </row>
    <row r="610" spans="2:6">
      <c r="B610" s="97"/>
      <c r="C610" s="97"/>
      <c r="D610" s="97"/>
      <c r="E610" s="97"/>
      <c r="F610" s="97"/>
    </row>
    <row r="611" spans="2:6">
      <c r="B611" s="97"/>
      <c r="C611" s="97"/>
      <c r="D611" s="97"/>
      <c r="E611" s="97"/>
      <c r="F611" s="97"/>
    </row>
    <row r="612" spans="2:6">
      <c r="B612" s="97"/>
      <c r="C612" s="97"/>
      <c r="D612" s="97"/>
      <c r="E612" s="97"/>
      <c r="F612" s="97"/>
    </row>
    <row r="613" spans="2:6">
      <c r="B613" s="97"/>
      <c r="C613" s="97"/>
      <c r="D613" s="97"/>
      <c r="E613" s="97"/>
      <c r="F613" s="97"/>
    </row>
    <row r="614" spans="2:6">
      <c r="B614" s="97"/>
      <c r="C614" s="97"/>
      <c r="D614" s="97"/>
      <c r="E614" s="97"/>
      <c r="F614" s="97"/>
    </row>
    <row r="615" spans="2:6">
      <c r="B615" s="97"/>
      <c r="C615" s="97"/>
      <c r="D615" s="97"/>
      <c r="E615" s="97"/>
      <c r="F615" s="97"/>
    </row>
    <row r="616" spans="2:6">
      <c r="B616" s="97"/>
      <c r="C616" s="97"/>
      <c r="D616" s="97"/>
      <c r="E616" s="97"/>
      <c r="F616" s="97"/>
    </row>
    <row r="617" spans="2:6">
      <c r="B617" s="97"/>
      <c r="C617" s="97"/>
      <c r="D617" s="97"/>
      <c r="E617" s="97"/>
      <c r="F617" s="97"/>
    </row>
    <row r="618" spans="2:6">
      <c r="B618" s="97"/>
      <c r="C618" s="97"/>
      <c r="D618" s="97"/>
      <c r="E618" s="97"/>
      <c r="F618" s="97"/>
    </row>
    <row r="619" spans="2:6">
      <c r="B619" s="97"/>
      <c r="C619" s="97"/>
      <c r="D619" s="97"/>
      <c r="E619" s="97"/>
      <c r="F619" s="97"/>
    </row>
    <row r="620" spans="2:6">
      <c r="B620" s="97"/>
      <c r="C620" s="97"/>
      <c r="D620" s="97"/>
      <c r="E620" s="97"/>
      <c r="F620" s="97"/>
    </row>
    <row r="621" spans="2:6">
      <c r="B621" s="97"/>
      <c r="C621" s="97"/>
      <c r="D621" s="97"/>
      <c r="E621" s="97"/>
      <c r="F621" s="97"/>
    </row>
    <row r="622" spans="2:6">
      <c r="B622" s="97"/>
      <c r="C622" s="97"/>
      <c r="D622" s="97"/>
      <c r="E622" s="97"/>
      <c r="F622" s="97"/>
    </row>
    <row r="623" spans="2:6">
      <c r="B623" s="97"/>
      <c r="C623" s="97"/>
      <c r="D623" s="97"/>
      <c r="E623" s="97"/>
      <c r="F623" s="97"/>
    </row>
    <row r="624" spans="2:6">
      <c r="B624" s="97"/>
      <c r="C624" s="97"/>
      <c r="D624" s="97"/>
      <c r="E624" s="97"/>
      <c r="F624" s="97"/>
    </row>
    <row r="625" spans="2:6">
      <c r="B625" s="97"/>
      <c r="C625" s="97"/>
      <c r="D625" s="97"/>
      <c r="E625" s="97"/>
      <c r="F625" s="97"/>
    </row>
    <row r="626" spans="2:6">
      <c r="B626" s="97"/>
      <c r="C626" s="97"/>
      <c r="D626" s="97"/>
      <c r="E626" s="97"/>
      <c r="F626" s="97"/>
    </row>
    <row r="627" spans="2:6">
      <c r="B627" s="97"/>
      <c r="C627" s="97"/>
      <c r="D627" s="97"/>
      <c r="E627" s="97"/>
      <c r="F627" s="97"/>
    </row>
    <row r="628" spans="2:6">
      <c r="B628" s="97"/>
      <c r="C628" s="97"/>
      <c r="D628" s="97"/>
      <c r="E628" s="97"/>
      <c r="F628" s="97"/>
    </row>
    <row r="629" spans="2:6">
      <c r="B629" s="97"/>
      <c r="C629" s="97"/>
      <c r="D629" s="97"/>
      <c r="E629" s="97"/>
      <c r="F629" s="97"/>
    </row>
    <row r="630" spans="2:6">
      <c r="B630" s="97"/>
      <c r="C630" s="97"/>
      <c r="D630" s="97"/>
      <c r="E630" s="97"/>
      <c r="F630" s="97"/>
    </row>
    <row r="631" spans="2:6">
      <c r="B631" s="97"/>
      <c r="C631" s="97"/>
      <c r="D631" s="97"/>
      <c r="E631" s="97"/>
      <c r="F631" s="97"/>
    </row>
    <row r="632" spans="2:6">
      <c r="B632" s="97"/>
      <c r="C632" s="97"/>
      <c r="D632" s="97"/>
      <c r="E632" s="97"/>
      <c r="F632" s="97"/>
    </row>
    <row r="633" spans="2:6">
      <c r="B633" s="97"/>
      <c r="C633" s="97"/>
      <c r="D633" s="97"/>
      <c r="E633" s="97"/>
      <c r="F633" s="97"/>
    </row>
    <row r="634" spans="2:6">
      <c r="B634" s="97"/>
      <c r="C634" s="97"/>
      <c r="D634" s="97"/>
      <c r="E634" s="97"/>
      <c r="F634" s="97"/>
    </row>
    <row r="635" spans="2:6">
      <c r="B635" s="97"/>
      <c r="C635" s="97"/>
      <c r="D635" s="97"/>
      <c r="E635" s="97"/>
      <c r="F635" s="97"/>
    </row>
    <row r="636" spans="2:6">
      <c r="B636" s="97"/>
      <c r="C636" s="97"/>
      <c r="D636" s="97"/>
      <c r="E636" s="97"/>
      <c r="F636" s="97"/>
    </row>
    <row r="637" spans="2:6">
      <c r="B637" s="97"/>
      <c r="C637" s="97"/>
      <c r="D637" s="97"/>
      <c r="E637" s="97"/>
      <c r="F637" s="97"/>
    </row>
    <row r="638" spans="2:6">
      <c r="B638" s="97"/>
      <c r="C638" s="97"/>
      <c r="D638" s="97"/>
      <c r="E638" s="97"/>
      <c r="F638" s="97"/>
    </row>
    <row r="639" spans="2:6">
      <c r="B639" s="97"/>
      <c r="C639" s="97"/>
      <c r="D639" s="97"/>
      <c r="E639" s="97"/>
      <c r="F639" s="97"/>
    </row>
    <row r="640" spans="2:6">
      <c r="B640" s="97"/>
      <c r="C640" s="97"/>
      <c r="D640" s="97"/>
      <c r="E640" s="97"/>
      <c r="F640" s="97"/>
    </row>
    <row r="641" spans="2:6">
      <c r="B641" s="97"/>
      <c r="C641" s="97"/>
      <c r="D641" s="97"/>
      <c r="E641" s="97"/>
      <c r="F641" s="97"/>
    </row>
    <row r="642" spans="2:6">
      <c r="B642" s="97"/>
      <c r="C642" s="97"/>
      <c r="D642" s="97"/>
      <c r="E642" s="97"/>
      <c r="F642" s="97"/>
    </row>
    <row r="643" spans="2:6">
      <c r="B643" s="97"/>
      <c r="C643" s="97"/>
      <c r="D643" s="97"/>
      <c r="E643" s="97"/>
      <c r="F643" s="97"/>
    </row>
    <row r="644" spans="2:6">
      <c r="B644" s="97"/>
      <c r="C644" s="97"/>
      <c r="D644" s="97"/>
      <c r="E644" s="97"/>
      <c r="F644" s="97"/>
    </row>
    <row r="645" spans="2:6">
      <c r="B645" s="97"/>
      <c r="C645" s="97"/>
      <c r="D645" s="97"/>
      <c r="E645" s="97"/>
      <c r="F645" s="97"/>
    </row>
    <row r="646" spans="2:6">
      <c r="B646" s="97"/>
      <c r="C646" s="97"/>
      <c r="D646" s="97"/>
      <c r="E646" s="97"/>
      <c r="F646" s="97"/>
    </row>
    <row r="647" spans="2:6">
      <c r="B647" s="97"/>
      <c r="C647" s="97"/>
      <c r="D647" s="97"/>
      <c r="E647" s="97"/>
      <c r="F647" s="97"/>
    </row>
    <row r="648" spans="2:6">
      <c r="B648" s="97"/>
      <c r="C648" s="97"/>
      <c r="D648" s="97"/>
      <c r="E648" s="97"/>
      <c r="F648" s="97"/>
    </row>
    <row r="649" spans="2:6">
      <c r="B649" s="97"/>
      <c r="C649" s="97"/>
      <c r="D649" s="97"/>
      <c r="E649" s="97"/>
      <c r="F649" s="97"/>
    </row>
    <row r="650" spans="2:6">
      <c r="B650" s="97"/>
      <c r="C650" s="97"/>
      <c r="D650" s="97"/>
      <c r="E650" s="97"/>
      <c r="F650" s="97"/>
    </row>
    <row r="651" spans="2:6">
      <c r="B651" s="97"/>
      <c r="C651" s="97"/>
      <c r="D651" s="97"/>
      <c r="E651" s="97"/>
      <c r="F651" s="97"/>
    </row>
    <row r="652" spans="2:6">
      <c r="B652" s="97"/>
      <c r="C652" s="97"/>
      <c r="D652" s="97"/>
      <c r="E652" s="97"/>
      <c r="F652" s="97"/>
    </row>
    <row r="653" spans="2:6">
      <c r="B653" s="97"/>
      <c r="C653" s="97"/>
      <c r="D653" s="97"/>
      <c r="E653" s="97"/>
      <c r="F653" s="97"/>
    </row>
    <row r="654" spans="2:6">
      <c r="B654" s="97"/>
      <c r="C654" s="97"/>
      <c r="D654" s="97"/>
      <c r="E654" s="97"/>
      <c r="F654" s="97"/>
    </row>
    <row r="655" spans="2:6">
      <c r="B655" s="97"/>
      <c r="C655" s="97"/>
      <c r="D655" s="97"/>
      <c r="E655" s="97"/>
      <c r="F655" s="97"/>
    </row>
    <row r="656" spans="2:6">
      <c r="B656" s="97"/>
      <c r="C656" s="97"/>
      <c r="D656" s="97"/>
      <c r="E656" s="97"/>
      <c r="F656" s="97"/>
    </row>
    <row r="657" spans="2:6">
      <c r="B657" s="97"/>
      <c r="C657" s="97"/>
      <c r="D657" s="97"/>
      <c r="E657" s="97"/>
      <c r="F657" s="97"/>
    </row>
    <row r="658" spans="2:6">
      <c r="B658" s="97"/>
      <c r="C658" s="97"/>
      <c r="D658" s="97"/>
      <c r="E658" s="97"/>
      <c r="F658" s="97"/>
    </row>
    <row r="659" spans="2:6">
      <c r="B659" s="97"/>
      <c r="C659" s="97"/>
      <c r="D659" s="97"/>
      <c r="E659" s="97"/>
      <c r="F659" s="97"/>
    </row>
    <row r="660" spans="2:6">
      <c r="B660" s="97"/>
      <c r="C660" s="97"/>
      <c r="D660" s="97"/>
      <c r="E660" s="97"/>
      <c r="F660" s="97"/>
    </row>
    <row r="661" spans="2:6">
      <c r="B661" s="97"/>
      <c r="C661" s="97"/>
      <c r="D661" s="97"/>
      <c r="E661" s="97"/>
      <c r="F661" s="97"/>
    </row>
    <row r="662" spans="2:6">
      <c r="B662" s="97"/>
      <c r="C662" s="97"/>
      <c r="D662" s="97"/>
      <c r="E662" s="97"/>
      <c r="F662" s="97"/>
    </row>
    <row r="663" spans="2:6">
      <c r="B663" s="97"/>
      <c r="C663" s="97"/>
      <c r="D663" s="97"/>
      <c r="E663" s="97"/>
      <c r="F663" s="97"/>
    </row>
    <row r="664" spans="2:6">
      <c r="B664" s="97"/>
      <c r="C664" s="97"/>
      <c r="D664" s="97"/>
      <c r="E664" s="97"/>
      <c r="F664" s="97"/>
    </row>
    <row r="665" spans="2:6">
      <c r="B665" s="97"/>
      <c r="C665" s="97"/>
      <c r="D665" s="97"/>
      <c r="E665" s="97"/>
      <c r="F665" s="97"/>
    </row>
    <row r="666" spans="2:6">
      <c r="B666" s="97"/>
      <c r="C666" s="97"/>
      <c r="D666" s="97"/>
      <c r="E666" s="97"/>
      <c r="F666" s="97"/>
    </row>
    <row r="667" spans="2:6">
      <c r="B667" s="97"/>
      <c r="C667" s="97"/>
      <c r="D667" s="97"/>
      <c r="E667" s="97"/>
      <c r="F667" s="97"/>
    </row>
    <row r="668" spans="2:6">
      <c r="B668" s="97"/>
      <c r="C668" s="97"/>
      <c r="D668" s="97"/>
      <c r="E668" s="97"/>
      <c r="F668" s="97"/>
    </row>
    <row r="669" spans="2:6">
      <c r="B669" s="97"/>
      <c r="C669" s="97"/>
      <c r="D669" s="97"/>
      <c r="E669" s="97"/>
      <c r="F669" s="97"/>
    </row>
    <row r="670" spans="2:6">
      <c r="B670" s="97"/>
      <c r="C670" s="97"/>
      <c r="D670" s="97"/>
      <c r="E670" s="97"/>
      <c r="F670" s="97"/>
    </row>
    <row r="671" spans="2:6">
      <c r="B671" s="97"/>
      <c r="C671" s="97"/>
      <c r="D671" s="97"/>
      <c r="E671" s="97"/>
      <c r="F671" s="97"/>
    </row>
    <row r="672" spans="2:6">
      <c r="B672" s="97"/>
      <c r="C672" s="97"/>
      <c r="D672" s="97"/>
      <c r="E672" s="97"/>
      <c r="F672" s="97"/>
    </row>
    <row r="673" spans="2:6">
      <c r="B673" s="97"/>
      <c r="C673" s="97"/>
      <c r="D673" s="97"/>
      <c r="E673" s="97"/>
      <c r="F673" s="97"/>
    </row>
    <row r="674" spans="2:6">
      <c r="B674" s="97"/>
      <c r="C674" s="97"/>
      <c r="D674" s="97"/>
      <c r="E674" s="97"/>
      <c r="F674" s="97"/>
    </row>
    <row r="675" spans="2:6">
      <c r="B675" s="97"/>
      <c r="C675" s="97"/>
      <c r="D675" s="97"/>
      <c r="E675" s="97"/>
      <c r="F675" s="97"/>
    </row>
    <row r="676" spans="2:6">
      <c r="B676" s="97"/>
      <c r="C676" s="97"/>
      <c r="D676" s="97"/>
      <c r="E676" s="97"/>
      <c r="F676" s="97"/>
    </row>
    <row r="677" spans="2:6">
      <c r="B677" s="97"/>
      <c r="C677" s="97"/>
      <c r="D677" s="97"/>
      <c r="E677" s="97"/>
      <c r="F677" s="97"/>
    </row>
    <row r="678" spans="2:6">
      <c r="B678" s="97"/>
      <c r="C678" s="97"/>
      <c r="D678" s="97"/>
      <c r="E678" s="97"/>
      <c r="F678" s="97"/>
    </row>
    <row r="679" spans="2:6">
      <c r="B679" s="97"/>
      <c r="C679" s="97"/>
      <c r="D679" s="97"/>
      <c r="E679" s="97"/>
      <c r="F679" s="97"/>
    </row>
    <row r="680" spans="2:6">
      <c r="B680" s="97"/>
      <c r="C680" s="97"/>
      <c r="D680" s="97"/>
      <c r="E680" s="97"/>
      <c r="F680" s="97"/>
    </row>
    <row r="681" spans="2:6">
      <c r="B681" s="97"/>
      <c r="C681" s="97"/>
      <c r="D681" s="97"/>
      <c r="E681" s="97"/>
      <c r="F681" s="97"/>
    </row>
    <row r="682" spans="2:6">
      <c r="B682" s="97"/>
      <c r="C682" s="97"/>
      <c r="D682" s="97"/>
      <c r="E682" s="97"/>
      <c r="F682" s="97"/>
    </row>
    <row r="683" spans="2:6">
      <c r="B683" s="97"/>
      <c r="C683" s="97"/>
      <c r="D683" s="97"/>
      <c r="E683" s="97"/>
      <c r="F683" s="97"/>
    </row>
    <row r="684" spans="2:6">
      <c r="B684" s="97"/>
      <c r="C684" s="97"/>
      <c r="D684" s="97"/>
      <c r="E684" s="97"/>
      <c r="F684"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07F9-C846-4A1D-9F99-A2F71617CC09}">
  <sheetPr>
    <tabColor theme="9"/>
  </sheetPr>
  <dimension ref="A9:K130"/>
  <sheetViews>
    <sheetView zoomScale="54" zoomScaleNormal="94" workbookViewId="0">
      <selection activeCell="A10" sqref="A10"/>
    </sheetView>
  </sheetViews>
  <sheetFormatPr defaultRowHeight="15"/>
  <cols>
    <col min="1" max="1" width="40" customWidth="1"/>
    <col min="2" max="2" width="32" customWidth="1"/>
    <col min="3" max="3" width="41.42578125" customWidth="1"/>
    <col min="4" max="11" width="25.5703125" customWidth="1"/>
  </cols>
  <sheetData>
    <row r="9" spans="1:6" ht="24">
      <c r="A9" s="557" t="s">
        <v>17</v>
      </c>
      <c r="B9" s="557"/>
      <c r="C9" s="557"/>
      <c r="D9" s="557"/>
      <c r="E9" s="557"/>
      <c r="F9" s="557"/>
    </row>
    <row r="10" spans="1:6" ht="24">
      <c r="A10" s="170" t="s">
        <v>18</v>
      </c>
      <c r="B10" s="170"/>
      <c r="C10" s="170"/>
      <c r="D10" s="170"/>
      <c r="E10" s="170"/>
      <c r="F10" s="170"/>
    </row>
    <row r="11" spans="1:6" ht="24">
      <c r="A11" s="170" t="s">
        <v>19</v>
      </c>
      <c r="B11" s="170"/>
      <c r="C11" s="170"/>
      <c r="D11" s="170"/>
      <c r="E11" s="170"/>
      <c r="F11" s="170"/>
    </row>
    <row r="12" spans="1:6" ht="24">
      <c r="A12" s="170" t="s">
        <v>20</v>
      </c>
      <c r="B12" s="170"/>
      <c r="C12" s="170"/>
      <c r="D12" s="170"/>
      <c r="E12" s="170"/>
      <c r="F12" s="170"/>
    </row>
    <row r="13" spans="1:6" ht="24">
      <c r="A13" s="198" t="s">
        <v>56</v>
      </c>
      <c r="B13" s="170"/>
      <c r="C13" s="170"/>
      <c r="D13" s="170"/>
      <c r="E13" s="170"/>
      <c r="F13" s="170"/>
    </row>
    <row r="14" spans="1:6" ht="24">
      <c r="A14" s="198" t="s">
        <v>57</v>
      </c>
      <c r="B14" s="170"/>
      <c r="C14" s="170"/>
      <c r="D14" s="170"/>
      <c r="E14" s="170"/>
      <c r="F14" s="170"/>
    </row>
    <row r="15" spans="1:6" ht="24">
      <c r="A15" s="198" t="s">
        <v>58</v>
      </c>
      <c r="B15" s="170"/>
      <c r="C15" s="170"/>
      <c r="D15" s="170"/>
      <c r="E15" s="170"/>
      <c r="F15" s="170"/>
    </row>
    <row r="16" spans="1:6" ht="24">
      <c r="A16" s="198" t="s">
        <v>59</v>
      </c>
      <c r="B16" s="170"/>
      <c r="C16" s="170"/>
      <c r="D16" s="170"/>
      <c r="E16" s="170"/>
      <c r="F16" s="170"/>
    </row>
    <row r="17" spans="1:11" ht="312" customHeight="1">
      <c r="A17" s="558" t="s">
        <v>60</v>
      </c>
      <c r="B17" s="558"/>
      <c r="C17" s="558" t="s">
        <v>61</v>
      </c>
      <c r="D17" s="558"/>
      <c r="E17" s="558"/>
      <c r="F17" s="558"/>
      <c r="G17" s="558" t="s">
        <v>62</v>
      </c>
      <c r="H17" s="558"/>
      <c r="I17" s="558"/>
      <c r="J17" s="558"/>
      <c r="K17" s="558"/>
    </row>
    <row r="18" spans="1:11" ht="24">
      <c r="A18" s="170"/>
      <c r="B18" s="170"/>
      <c r="C18" s="170"/>
      <c r="D18" s="170"/>
      <c r="E18" s="170"/>
      <c r="F18" s="170"/>
    </row>
    <row r="19" spans="1:11" ht="24">
      <c r="A19" s="170"/>
      <c r="B19" s="170"/>
      <c r="C19" s="170"/>
      <c r="D19" s="170"/>
      <c r="E19" s="170"/>
      <c r="F19" s="170"/>
    </row>
    <row r="20" spans="1:11" ht="24">
      <c r="A20" s="170"/>
      <c r="B20" s="170"/>
      <c r="C20" s="170"/>
      <c r="D20" s="170"/>
      <c r="E20" s="170"/>
      <c r="F20" s="170"/>
    </row>
    <row r="21" spans="1:11">
      <c r="A21" s="186"/>
      <c r="B21" s="186"/>
      <c r="C21" s="193"/>
      <c r="D21" s="193"/>
      <c r="E21" s="193"/>
      <c r="F21" s="193"/>
    </row>
    <row r="22" spans="1:11" ht="24.75" thickBot="1">
      <c r="A22" s="171" t="s">
        <v>63</v>
      </c>
    </row>
    <row r="23" spans="1:11">
      <c r="C23" s="559" t="s">
        <v>64</v>
      </c>
      <c r="D23" s="560"/>
      <c r="E23" s="561"/>
      <c r="F23" s="559" t="s">
        <v>65</v>
      </c>
      <c r="G23" s="560"/>
      <c r="H23" s="561"/>
      <c r="I23" s="559" t="s">
        <v>66</v>
      </c>
      <c r="J23" s="560"/>
      <c r="K23" s="561"/>
    </row>
    <row r="24" spans="1:11">
      <c r="C24" s="199" t="s">
        <v>67</v>
      </c>
      <c r="D24" s="88" t="s">
        <v>68</v>
      </c>
      <c r="E24" s="200" t="s">
        <v>69</v>
      </c>
      <c r="F24" s="199" t="s">
        <v>67</v>
      </c>
      <c r="G24" s="88" t="s">
        <v>68</v>
      </c>
      <c r="H24" s="200" t="s">
        <v>69</v>
      </c>
      <c r="I24" s="199" t="s">
        <v>67</v>
      </c>
      <c r="J24" s="88" t="s">
        <v>68</v>
      </c>
      <c r="K24" s="200" t="s">
        <v>69</v>
      </c>
    </row>
    <row r="25" spans="1:11">
      <c r="A25" s="3" t="s">
        <v>70</v>
      </c>
      <c r="C25" s="562" t="s">
        <v>71</v>
      </c>
      <c r="D25" s="563"/>
      <c r="E25" s="564"/>
      <c r="F25" s="562" t="s">
        <v>72</v>
      </c>
      <c r="G25" s="563"/>
      <c r="H25" s="564"/>
      <c r="I25" s="562" t="s">
        <v>73</v>
      </c>
      <c r="J25" s="563"/>
      <c r="K25" s="564"/>
    </row>
    <row r="26" spans="1:11" ht="45" customHeight="1">
      <c r="A26" s="163" t="s">
        <v>74</v>
      </c>
      <c r="B26" s="2" t="s">
        <v>75</v>
      </c>
      <c r="C26" s="201" t="s">
        <v>76</v>
      </c>
      <c r="D26" s="27" t="s">
        <v>77</v>
      </c>
      <c r="E26" s="27" t="s">
        <v>77</v>
      </c>
      <c r="F26" s="201" t="s">
        <v>76</v>
      </c>
      <c r="G26" s="27" t="s">
        <v>77</v>
      </c>
      <c r="H26" s="27" t="s">
        <v>77</v>
      </c>
      <c r="I26" s="201" t="s">
        <v>76</v>
      </c>
      <c r="J26" s="27" t="s">
        <v>77</v>
      </c>
      <c r="K26" s="202" t="s">
        <v>77</v>
      </c>
    </row>
    <row r="27" spans="1:11" ht="30" customHeight="1">
      <c r="A27" s="163"/>
      <c r="B27" s="2" t="s">
        <v>8</v>
      </c>
      <c r="C27" s="201" t="s">
        <v>78</v>
      </c>
      <c r="D27" s="27" t="s">
        <v>78</v>
      </c>
      <c r="E27" s="202" t="s">
        <v>78</v>
      </c>
      <c r="F27" s="201" t="s">
        <v>78</v>
      </c>
      <c r="G27" s="27" t="s">
        <v>78</v>
      </c>
      <c r="H27" s="202" t="s">
        <v>78</v>
      </c>
      <c r="I27" s="201" t="s">
        <v>79</v>
      </c>
      <c r="J27" s="27" t="s">
        <v>79</v>
      </c>
      <c r="K27" s="202" t="s">
        <v>79</v>
      </c>
    </row>
    <row r="28" spans="1:11" ht="30" customHeight="1">
      <c r="A28" s="163"/>
      <c r="B28" s="2" t="s">
        <v>10</v>
      </c>
      <c r="C28" s="201" t="s">
        <v>80</v>
      </c>
      <c r="D28" s="27" t="s">
        <v>80</v>
      </c>
      <c r="E28" s="202" t="s">
        <v>80</v>
      </c>
      <c r="F28" s="201" t="s">
        <v>81</v>
      </c>
      <c r="G28" s="27" t="s">
        <v>81</v>
      </c>
      <c r="H28" s="202" t="s">
        <v>81</v>
      </c>
      <c r="I28" s="201" t="s">
        <v>81</v>
      </c>
      <c r="J28" s="27" t="s">
        <v>81</v>
      </c>
      <c r="K28" s="202" t="s">
        <v>81</v>
      </c>
    </row>
    <row r="29" spans="1:11" ht="60" customHeight="1">
      <c r="A29" s="163"/>
      <c r="B29" s="2" t="s">
        <v>82</v>
      </c>
      <c r="C29" s="201" t="s">
        <v>83</v>
      </c>
      <c r="D29" s="27" t="s">
        <v>84</v>
      </c>
      <c r="E29" s="202" t="s">
        <v>85</v>
      </c>
      <c r="F29" s="201" t="s">
        <v>86</v>
      </c>
      <c r="G29" s="27" t="s">
        <v>87</v>
      </c>
      <c r="H29" s="202" t="s">
        <v>88</v>
      </c>
      <c r="I29" s="201" t="s">
        <v>86</v>
      </c>
      <c r="J29" s="27" t="s">
        <v>89</v>
      </c>
      <c r="K29" s="202" t="s">
        <v>90</v>
      </c>
    </row>
    <row r="30" spans="1:11">
      <c r="A30" s="3"/>
      <c r="C30" s="199"/>
      <c r="D30" s="88"/>
      <c r="E30" s="200"/>
      <c r="F30" s="199"/>
      <c r="G30" s="88"/>
      <c r="H30" s="200"/>
      <c r="I30" s="199"/>
      <c r="J30" s="88"/>
      <c r="K30" s="200"/>
    </row>
    <row r="31" spans="1:11">
      <c r="A31" s="3" t="s">
        <v>91</v>
      </c>
      <c r="C31" s="562" t="s">
        <v>92</v>
      </c>
      <c r="D31" s="563"/>
      <c r="E31" s="564"/>
      <c r="F31" s="562" t="s">
        <v>92</v>
      </c>
      <c r="G31" s="563"/>
      <c r="H31" s="564"/>
      <c r="I31" s="562" t="s">
        <v>92</v>
      </c>
      <c r="J31" s="563"/>
      <c r="K31" s="564"/>
    </row>
    <row r="32" spans="1:11">
      <c r="A32" s="3"/>
      <c r="C32" s="562" t="s">
        <v>93</v>
      </c>
      <c r="D32" s="563"/>
      <c r="E32" s="564"/>
      <c r="F32" s="562" t="s">
        <v>93</v>
      </c>
      <c r="G32" s="563"/>
      <c r="H32" s="564"/>
      <c r="I32" s="562" t="s">
        <v>93</v>
      </c>
      <c r="J32" s="563"/>
      <c r="K32" s="564"/>
    </row>
    <row r="34" spans="1:11">
      <c r="A34" s="3" t="s">
        <v>94</v>
      </c>
      <c r="C34" s="199"/>
      <c r="D34" s="88"/>
      <c r="E34" s="200"/>
      <c r="F34" s="199"/>
      <c r="G34" s="88"/>
      <c r="H34" s="200"/>
      <c r="I34" s="199"/>
      <c r="J34" s="88"/>
      <c r="K34" s="200"/>
    </row>
    <row r="35" spans="1:11">
      <c r="B35" t="s">
        <v>95</v>
      </c>
      <c r="C35" s="203" t="s">
        <v>96</v>
      </c>
      <c r="D35" s="204" t="s">
        <v>97</v>
      </c>
      <c r="E35" s="205" t="s">
        <v>97</v>
      </c>
      <c r="F35" s="203" t="s">
        <v>96</v>
      </c>
      <c r="G35" s="204" t="s">
        <v>97</v>
      </c>
      <c r="H35" s="205" t="s">
        <v>97</v>
      </c>
      <c r="I35" s="203" t="s">
        <v>96</v>
      </c>
      <c r="J35" s="204" t="s">
        <v>97</v>
      </c>
      <c r="K35" s="205" t="s">
        <v>97</v>
      </c>
    </row>
    <row r="36" spans="1:11">
      <c r="B36" t="s">
        <v>98</v>
      </c>
      <c r="C36" s="203" t="s">
        <v>96</v>
      </c>
      <c r="D36" s="204" t="s">
        <v>97</v>
      </c>
      <c r="E36" s="205" t="s">
        <v>97</v>
      </c>
      <c r="F36" s="203" t="s">
        <v>96</v>
      </c>
      <c r="G36" s="204" t="s">
        <v>97</v>
      </c>
      <c r="H36" s="205" t="s">
        <v>97</v>
      </c>
      <c r="I36" s="203" t="s">
        <v>96</v>
      </c>
      <c r="J36" s="204" t="s">
        <v>97</v>
      </c>
      <c r="K36" s="205" t="s">
        <v>97</v>
      </c>
    </row>
    <row r="37" spans="1:11">
      <c r="B37" t="s">
        <v>99</v>
      </c>
      <c r="C37" s="206" t="s">
        <v>97</v>
      </c>
      <c r="D37" s="204" t="s">
        <v>97</v>
      </c>
      <c r="E37" s="204" t="s">
        <v>97</v>
      </c>
      <c r="F37" s="206" t="s">
        <v>97</v>
      </c>
      <c r="G37" s="204" t="s">
        <v>97</v>
      </c>
      <c r="H37" s="204" t="s">
        <v>97</v>
      </c>
      <c r="I37" s="206" t="s">
        <v>97</v>
      </c>
      <c r="J37" s="204" t="s">
        <v>97</v>
      </c>
      <c r="K37" s="205" t="s">
        <v>97</v>
      </c>
    </row>
    <row r="38" spans="1:11">
      <c r="B38" t="s">
        <v>100</v>
      </c>
      <c r="C38" s="206" t="s">
        <v>97</v>
      </c>
      <c r="D38" s="204" t="s">
        <v>97</v>
      </c>
      <c r="E38" s="204" t="s">
        <v>97</v>
      </c>
      <c r="F38" s="206" t="s">
        <v>97</v>
      </c>
      <c r="G38" s="204" t="s">
        <v>97</v>
      </c>
      <c r="H38" s="204" t="s">
        <v>97</v>
      </c>
      <c r="I38" s="206" t="s">
        <v>97</v>
      </c>
      <c r="J38" s="204" t="s">
        <v>97</v>
      </c>
      <c r="K38" s="205" t="s">
        <v>97</v>
      </c>
    </row>
    <row r="39" spans="1:11">
      <c r="B39" t="s">
        <v>101</v>
      </c>
      <c r="C39" s="207" t="s">
        <v>96</v>
      </c>
      <c r="D39" s="208" t="s">
        <v>96</v>
      </c>
      <c r="E39" s="205" t="s">
        <v>97</v>
      </c>
      <c r="F39" s="207" t="s">
        <v>96</v>
      </c>
      <c r="G39" s="208" t="s">
        <v>96</v>
      </c>
      <c r="H39" s="205" t="s">
        <v>97</v>
      </c>
      <c r="I39" s="207" t="s">
        <v>96</v>
      </c>
      <c r="J39" s="208" t="s">
        <v>96</v>
      </c>
      <c r="K39" s="205" t="s">
        <v>97</v>
      </c>
    </row>
    <row r="40" spans="1:11">
      <c r="C40" s="199"/>
      <c r="D40" s="88"/>
      <c r="E40" s="200"/>
      <c r="F40" s="199"/>
      <c r="G40" s="88"/>
      <c r="H40" s="200"/>
      <c r="I40" s="199"/>
      <c r="J40" s="88"/>
      <c r="K40" s="200"/>
    </row>
    <row r="41" spans="1:11" ht="105" customHeight="1">
      <c r="A41" s="163" t="s">
        <v>21</v>
      </c>
      <c r="B41" s="2"/>
      <c r="C41" s="201" t="s">
        <v>102</v>
      </c>
      <c r="D41" s="27" t="s">
        <v>103</v>
      </c>
      <c r="E41" s="202" t="s">
        <v>104</v>
      </c>
      <c r="F41" s="164" t="s">
        <v>105</v>
      </c>
      <c r="G41" s="27" t="s">
        <v>106</v>
      </c>
      <c r="H41" s="164" t="s">
        <v>107</v>
      </c>
      <c r="I41" s="201" t="s">
        <v>108</v>
      </c>
      <c r="J41" s="27" t="s">
        <v>109</v>
      </c>
      <c r="K41" s="202" t="s">
        <v>110</v>
      </c>
    </row>
    <row r="42" spans="1:11">
      <c r="A42" s="3" t="s">
        <v>111</v>
      </c>
      <c r="C42" s="509">
        <v>5499</v>
      </c>
      <c r="D42" s="510">
        <v>6399</v>
      </c>
      <c r="E42" s="511">
        <v>8599</v>
      </c>
      <c r="F42" s="509">
        <v>6499</v>
      </c>
      <c r="G42" s="510">
        <v>7299</v>
      </c>
      <c r="H42" s="511">
        <v>12299</v>
      </c>
      <c r="I42" s="509">
        <v>9599</v>
      </c>
      <c r="J42" s="510">
        <v>10599</v>
      </c>
      <c r="K42" s="511">
        <v>14999</v>
      </c>
    </row>
    <row r="43" spans="1:11">
      <c r="A43" s="3" t="s">
        <v>25</v>
      </c>
      <c r="C43" s="509">
        <v>669</v>
      </c>
      <c r="D43" s="510">
        <v>702</v>
      </c>
      <c r="E43" s="511">
        <v>1465</v>
      </c>
      <c r="F43" s="509">
        <v>726</v>
      </c>
      <c r="G43" s="510">
        <v>721</v>
      </c>
      <c r="H43" s="511">
        <v>2156</v>
      </c>
      <c r="I43" s="509">
        <v>1196</v>
      </c>
      <c r="J43" s="510">
        <v>1569</v>
      </c>
      <c r="K43" s="511">
        <v>3026</v>
      </c>
    </row>
    <row r="44" spans="1:11">
      <c r="A44" s="3" t="s">
        <v>26</v>
      </c>
      <c r="C44" s="509">
        <v>7600</v>
      </c>
      <c r="D44" s="510">
        <v>8862</v>
      </c>
      <c r="E44" s="511">
        <v>12666</v>
      </c>
      <c r="F44" s="509">
        <v>9082</v>
      </c>
      <c r="G44" s="510">
        <v>10091</v>
      </c>
      <c r="H44" s="511">
        <v>18521</v>
      </c>
      <c r="I44" s="509">
        <v>13625</v>
      </c>
      <c r="J44" s="510">
        <v>14977</v>
      </c>
      <c r="K44" s="511">
        <v>22592</v>
      </c>
    </row>
    <row r="45" spans="1:11">
      <c r="A45" s="3"/>
    </row>
    <row r="46" spans="1:11">
      <c r="A46" s="3" t="s">
        <v>112</v>
      </c>
      <c r="B46" t="s">
        <v>113</v>
      </c>
      <c r="C46" t="s">
        <v>114</v>
      </c>
    </row>
    <row r="47" spans="1:11">
      <c r="B47" t="s">
        <v>115</v>
      </c>
      <c r="C47" t="s">
        <v>116</v>
      </c>
    </row>
    <row r="48" spans="1:11">
      <c r="B48" t="s">
        <v>117</v>
      </c>
      <c r="C48" t="s">
        <v>118</v>
      </c>
    </row>
    <row r="51" spans="1:11">
      <c r="A51" s="3" t="s">
        <v>119</v>
      </c>
      <c r="C51" s="209" t="s">
        <v>120</v>
      </c>
      <c r="D51" s="209" t="s">
        <v>121</v>
      </c>
      <c r="E51" t="s">
        <v>121</v>
      </c>
      <c r="F51" s="4" t="s">
        <v>120</v>
      </c>
      <c r="G51" s="4" t="s">
        <v>121</v>
      </c>
      <c r="H51" s="4" t="s">
        <v>121</v>
      </c>
      <c r="I51" s="4" t="s">
        <v>120</v>
      </c>
      <c r="J51" s="4" t="s">
        <v>121</v>
      </c>
      <c r="K51" s="4" t="s">
        <v>121</v>
      </c>
    </row>
    <row r="52" spans="1:11">
      <c r="C52" s="209" t="s">
        <v>122</v>
      </c>
      <c r="D52" s="209" t="s">
        <v>122</v>
      </c>
      <c r="E52" t="s">
        <v>122</v>
      </c>
      <c r="F52" t="s">
        <v>122</v>
      </c>
      <c r="G52" s="4" t="s">
        <v>122</v>
      </c>
      <c r="H52" s="4" t="s">
        <v>122</v>
      </c>
      <c r="I52" t="s">
        <v>123</v>
      </c>
      <c r="J52" s="4" t="s">
        <v>124</v>
      </c>
      <c r="K52" s="4" t="s">
        <v>124</v>
      </c>
    </row>
    <row r="53" spans="1:11">
      <c r="C53" s="209" t="s">
        <v>125</v>
      </c>
      <c r="D53" s="209" t="s">
        <v>125</v>
      </c>
      <c r="E53" s="209" t="s">
        <v>125</v>
      </c>
      <c r="F53" s="209" t="s">
        <v>126</v>
      </c>
      <c r="G53" s="209" t="s">
        <v>126</v>
      </c>
      <c r="H53" s="209" t="s">
        <v>126</v>
      </c>
      <c r="I53" s="209" t="s">
        <v>126</v>
      </c>
      <c r="J53" s="209" t="s">
        <v>126</v>
      </c>
      <c r="K53" s="209" t="s">
        <v>126</v>
      </c>
    </row>
    <row r="54" spans="1:11">
      <c r="C54" s="209" t="s">
        <v>36</v>
      </c>
      <c r="D54" s="209" t="s">
        <v>127</v>
      </c>
      <c r="E54" t="s">
        <v>128</v>
      </c>
      <c r="F54" s="4" t="s">
        <v>129</v>
      </c>
      <c r="G54" s="4" t="s">
        <v>36</v>
      </c>
      <c r="H54" s="4" t="s">
        <v>130</v>
      </c>
      <c r="I54" s="4" t="s">
        <v>129</v>
      </c>
      <c r="J54" s="4" t="s">
        <v>131</v>
      </c>
      <c r="K54" s="4" t="s">
        <v>130</v>
      </c>
    </row>
    <row r="55" spans="1:11">
      <c r="C55" s="209" t="s">
        <v>132</v>
      </c>
      <c r="D55" s="209" t="s">
        <v>132</v>
      </c>
      <c r="E55" t="s">
        <v>132</v>
      </c>
      <c r="F55" t="s">
        <v>132</v>
      </c>
      <c r="G55" t="s">
        <v>132</v>
      </c>
      <c r="H55" t="s">
        <v>132</v>
      </c>
      <c r="I55" t="s">
        <v>132</v>
      </c>
      <c r="J55" t="s">
        <v>132</v>
      </c>
      <c r="K55" t="s">
        <v>132</v>
      </c>
    </row>
    <row r="58" spans="1:11" ht="24">
      <c r="A58" s="171" t="s">
        <v>133</v>
      </c>
    </row>
    <row r="59" spans="1:11" ht="15.75" thickBot="1"/>
    <row r="60" spans="1:11">
      <c r="C60" s="559" t="s">
        <v>66</v>
      </c>
      <c r="D60" s="560"/>
      <c r="E60" s="561"/>
    </row>
    <row r="61" spans="1:11">
      <c r="C61" s="199" t="s">
        <v>67</v>
      </c>
      <c r="D61" s="88" t="s">
        <v>68</v>
      </c>
      <c r="E61" s="200" t="s">
        <v>69</v>
      </c>
    </row>
    <row r="62" spans="1:11">
      <c r="A62" s="3" t="s">
        <v>70</v>
      </c>
      <c r="C62" s="562" t="s">
        <v>73</v>
      </c>
      <c r="D62" s="563"/>
      <c r="E62" s="564"/>
    </row>
    <row r="63" spans="1:11">
      <c r="A63" s="163" t="s">
        <v>74</v>
      </c>
      <c r="B63" s="2" t="s">
        <v>75</v>
      </c>
      <c r="C63" s="201" t="s">
        <v>134</v>
      </c>
      <c r="D63" s="27" t="s">
        <v>77</v>
      </c>
      <c r="E63" s="202" t="s">
        <v>77</v>
      </c>
    </row>
    <row r="64" spans="1:11">
      <c r="A64" s="163"/>
      <c r="B64" s="2" t="s">
        <v>8</v>
      </c>
      <c r="C64" s="201" t="s">
        <v>79</v>
      </c>
      <c r="D64" s="210" t="s">
        <v>79</v>
      </c>
      <c r="E64" s="211" t="s">
        <v>79</v>
      </c>
    </row>
    <row r="65" spans="1:5" ht="30">
      <c r="A65" s="163"/>
      <c r="B65" s="2" t="s">
        <v>10</v>
      </c>
      <c r="C65" s="201" t="s">
        <v>135</v>
      </c>
      <c r="D65" s="27" t="s">
        <v>135</v>
      </c>
      <c r="E65" s="202" t="s">
        <v>135</v>
      </c>
    </row>
    <row r="66" spans="1:5">
      <c r="A66" s="163"/>
      <c r="B66" s="2" t="s">
        <v>82</v>
      </c>
      <c r="C66" s="201" t="s">
        <v>86</v>
      </c>
      <c r="D66" s="210" t="s">
        <v>89</v>
      </c>
      <c r="E66" s="211" t="s">
        <v>90</v>
      </c>
    </row>
    <row r="67" spans="1:5">
      <c r="A67" s="163"/>
      <c r="B67" s="2"/>
      <c r="C67" s="201"/>
      <c r="D67" s="210"/>
      <c r="E67" s="211"/>
    </row>
    <row r="68" spans="1:5">
      <c r="A68" s="3" t="s">
        <v>91</v>
      </c>
      <c r="C68" s="562" t="s">
        <v>136</v>
      </c>
      <c r="D68" s="563"/>
      <c r="E68" s="564"/>
    </row>
    <row r="69" spans="1:5">
      <c r="A69" s="3"/>
      <c r="C69" s="562" t="s">
        <v>93</v>
      </c>
      <c r="D69" s="563"/>
      <c r="E69" s="564"/>
    </row>
    <row r="70" spans="1:5">
      <c r="A70" s="3"/>
      <c r="C70" s="199"/>
      <c r="D70" s="88"/>
      <c r="E70" s="200"/>
    </row>
    <row r="71" spans="1:5">
      <c r="A71" s="3" t="s">
        <v>94</v>
      </c>
      <c r="C71" s="199"/>
      <c r="D71" s="88"/>
      <c r="E71" s="200"/>
    </row>
    <row r="72" spans="1:5">
      <c r="B72" t="s">
        <v>95</v>
      </c>
      <c r="C72" s="203" t="s">
        <v>96</v>
      </c>
      <c r="D72" s="204" t="s">
        <v>97</v>
      </c>
      <c r="E72" s="205" t="s">
        <v>97</v>
      </c>
    </row>
    <row r="73" spans="1:5">
      <c r="B73" t="s">
        <v>98</v>
      </c>
      <c r="C73" s="203" t="s">
        <v>96</v>
      </c>
      <c r="D73" s="204" t="s">
        <v>97</v>
      </c>
      <c r="E73" s="205" t="s">
        <v>97</v>
      </c>
    </row>
    <row r="74" spans="1:5">
      <c r="B74" t="s">
        <v>99</v>
      </c>
      <c r="C74" s="206" t="s">
        <v>97</v>
      </c>
      <c r="D74" s="204" t="s">
        <v>97</v>
      </c>
      <c r="E74" s="205" t="s">
        <v>97</v>
      </c>
    </row>
    <row r="75" spans="1:5">
      <c r="B75" t="s">
        <v>137</v>
      </c>
      <c r="C75" s="206" t="s">
        <v>97</v>
      </c>
      <c r="D75" s="204" t="s">
        <v>97</v>
      </c>
      <c r="E75" s="205" t="s">
        <v>97</v>
      </c>
    </row>
    <row r="76" spans="1:5">
      <c r="B76" t="s">
        <v>101</v>
      </c>
      <c r="C76" s="207" t="s">
        <v>96</v>
      </c>
      <c r="D76" s="208" t="s">
        <v>96</v>
      </c>
      <c r="E76" s="205" t="s">
        <v>97</v>
      </c>
    </row>
    <row r="77" spans="1:5">
      <c r="C77" s="212"/>
      <c r="D77" s="74"/>
      <c r="E77" s="213"/>
    </row>
    <row r="78" spans="1:5" ht="30">
      <c r="A78" s="3" t="s">
        <v>21</v>
      </c>
      <c r="C78" s="214" t="s">
        <v>138</v>
      </c>
      <c r="D78" s="89" t="s">
        <v>139</v>
      </c>
      <c r="E78" s="215" t="s">
        <v>140</v>
      </c>
    </row>
    <row r="79" spans="1:5">
      <c r="A79" s="3" t="s">
        <v>111</v>
      </c>
      <c r="C79" s="509">
        <v>10860</v>
      </c>
      <c r="D79" s="510">
        <v>12195</v>
      </c>
      <c r="E79" s="511">
        <v>17382.5</v>
      </c>
    </row>
    <row r="80" spans="1:5">
      <c r="A80" s="3" t="s">
        <v>26</v>
      </c>
      <c r="C80" s="509">
        <v>16131</v>
      </c>
      <c r="D80" s="510">
        <v>18092</v>
      </c>
      <c r="E80" s="511">
        <v>26959</v>
      </c>
    </row>
    <row r="82" spans="1:11">
      <c r="A82" s="3" t="s">
        <v>112</v>
      </c>
      <c r="B82" t="s">
        <v>113</v>
      </c>
      <c r="C82" t="s">
        <v>114</v>
      </c>
    </row>
    <row r="83" spans="1:11">
      <c r="B83" t="s">
        <v>115</v>
      </c>
      <c r="C83" t="s">
        <v>116</v>
      </c>
    </row>
    <row r="84" spans="1:11">
      <c r="B84" t="s">
        <v>117</v>
      </c>
      <c r="C84" t="s">
        <v>118</v>
      </c>
    </row>
    <row r="87" spans="1:11">
      <c r="A87" s="3" t="s">
        <v>119</v>
      </c>
      <c r="C87" t="s">
        <v>120</v>
      </c>
      <c r="D87" t="s">
        <v>121</v>
      </c>
      <c r="E87" t="s">
        <v>121</v>
      </c>
    </row>
    <row r="88" spans="1:11">
      <c r="C88" t="s">
        <v>124</v>
      </c>
      <c r="D88" t="s">
        <v>124</v>
      </c>
      <c r="E88" t="s">
        <v>124</v>
      </c>
    </row>
    <row r="89" spans="1:11">
      <c r="C89" s="209" t="s">
        <v>126</v>
      </c>
      <c r="D89" s="209" t="s">
        <v>126</v>
      </c>
      <c r="E89" s="209" t="s">
        <v>126</v>
      </c>
    </row>
    <row r="90" spans="1:11">
      <c r="C90" s="209" t="s">
        <v>141</v>
      </c>
      <c r="D90" s="209" t="s">
        <v>141</v>
      </c>
      <c r="E90" s="209" t="s">
        <v>141</v>
      </c>
    </row>
    <row r="91" spans="1:11">
      <c r="C91" t="s">
        <v>129</v>
      </c>
      <c r="D91" t="s">
        <v>131</v>
      </c>
      <c r="E91" t="s">
        <v>130</v>
      </c>
    </row>
    <row r="92" spans="1:11">
      <c r="C92" t="s">
        <v>132</v>
      </c>
      <c r="D92" t="s">
        <v>132</v>
      </c>
      <c r="E92" t="s">
        <v>132</v>
      </c>
    </row>
    <row r="95" spans="1:11" ht="24.75" thickBot="1">
      <c r="A95" s="171" t="s">
        <v>142</v>
      </c>
    </row>
    <row r="96" spans="1:11">
      <c r="C96" s="559" t="s">
        <v>64</v>
      </c>
      <c r="D96" s="560"/>
      <c r="E96" s="561"/>
      <c r="F96" s="559" t="s">
        <v>65</v>
      </c>
      <c r="G96" s="560"/>
      <c r="H96" s="561"/>
      <c r="I96" s="559" t="s">
        <v>66</v>
      </c>
      <c r="J96" s="560"/>
      <c r="K96" s="561"/>
    </row>
    <row r="97" spans="1:11">
      <c r="C97" s="199" t="s">
        <v>67</v>
      </c>
      <c r="D97" s="88" t="s">
        <v>68</v>
      </c>
      <c r="E97" s="200" t="s">
        <v>69</v>
      </c>
      <c r="F97" s="199" t="s">
        <v>67</v>
      </c>
      <c r="G97" s="88" t="s">
        <v>68</v>
      </c>
      <c r="H97" s="200" t="s">
        <v>69</v>
      </c>
      <c r="I97" s="199" t="s">
        <v>67</v>
      </c>
      <c r="J97" s="88" t="s">
        <v>68</v>
      </c>
      <c r="K97" s="200" t="s">
        <v>69</v>
      </c>
    </row>
    <row r="98" spans="1:11">
      <c r="A98" s="3" t="s">
        <v>70</v>
      </c>
      <c r="C98" s="562" t="s">
        <v>71</v>
      </c>
      <c r="D98" s="563"/>
      <c r="E98" s="564"/>
      <c r="F98" s="562" t="s">
        <v>72</v>
      </c>
      <c r="G98" s="563"/>
      <c r="H98" s="564"/>
      <c r="I98" s="562" t="s">
        <v>73</v>
      </c>
      <c r="J98" s="563"/>
      <c r="K98" s="564"/>
    </row>
    <row r="99" spans="1:11">
      <c r="A99" s="163" t="s">
        <v>74</v>
      </c>
      <c r="B99" s="2" t="s">
        <v>75</v>
      </c>
      <c r="C99" s="201" t="s">
        <v>143</v>
      </c>
      <c r="D99" s="27" t="s">
        <v>77</v>
      </c>
      <c r="E99" s="27" t="s">
        <v>77</v>
      </c>
      <c r="F99" s="201" t="s">
        <v>143</v>
      </c>
      <c r="G99" s="27" t="s">
        <v>77</v>
      </c>
      <c r="H99" s="27" t="s">
        <v>77</v>
      </c>
      <c r="I99" s="201" t="s">
        <v>143</v>
      </c>
      <c r="J99" s="27" t="s">
        <v>77</v>
      </c>
      <c r="K99" s="202" t="s">
        <v>77</v>
      </c>
    </row>
    <row r="100" spans="1:11">
      <c r="A100" s="163"/>
      <c r="B100" s="2" t="s">
        <v>8</v>
      </c>
      <c r="C100" s="216" t="s">
        <v>78</v>
      </c>
      <c r="D100" s="27" t="s">
        <v>78</v>
      </c>
      <c r="E100" s="210" t="s">
        <v>78</v>
      </c>
      <c r="F100" s="216" t="s">
        <v>78</v>
      </c>
      <c r="G100" s="27" t="s">
        <v>78</v>
      </c>
      <c r="H100" s="217" t="s">
        <v>78</v>
      </c>
      <c r="I100" s="201" t="s">
        <v>79</v>
      </c>
      <c r="J100" s="27" t="s">
        <v>79</v>
      </c>
      <c r="K100" s="202" t="s">
        <v>79</v>
      </c>
    </row>
    <row r="101" spans="1:11">
      <c r="A101" s="163"/>
      <c r="B101" s="2" t="s">
        <v>10</v>
      </c>
      <c r="C101" s="216" t="s">
        <v>144</v>
      </c>
      <c r="D101" s="27" t="s">
        <v>144</v>
      </c>
      <c r="E101" s="210" t="s">
        <v>144</v>
      </c>
      <c r="F101" s="216" t="s">
        <v>144</v>
      </c>
      <c r="G101" s="27" t="s">
        <v>144</v>
      </c>
      <c r="H101" s="217" t="s">
        <v>144</v>
      </c>
      <c r="I101" s="216" t="s">
        <v>144</v>
      </c>
      <c r="J101" s="27" t="s">
        <v>144</v>
      </c>
      <c r="K101" s="202" t="s">
        <v>144</v>
      </c>
    </row>
    <row r="102" spans="1:11">
      <c r="A102" s="163"/>
      <c r="B102" s="2" t="s">
        <v>82</v>
      </c>
      <c r="C102" s="216" t="s">
        <v>83</v>
      </c>
      <c r="D102" s="27" t="s">
        <v>145</v>
      </c>
      <c r="E102" s="210" t="s">
        <v>146</v>
      </c>
      <c r="F102" s="216" t="s">
        <v>86</v>
      </c>
      <c r="G102" s="27" t="s">
        <v>87</v>
      </c>
      <c r="H102" s="217" t="s">
        <v>147</v>
      </c>
      <c r="I102" s="216" t="s">
        <v>86</v>
      </c>
      <c r="J102" s="27" t="s">
        <v>87</v>
      </c>
      <c r="K102" s="202" t="s">
        <v>147</v>
      </c>
    </row>
    <row r="103" spans="1:11">
      <c r="A103" s="163"/>
      <c r="B103" s="2"/>
      <c r="C103" s="201"/>
      <c r="D103" s="210"/>
      <c r="E103" s="217"/>
      <c r="F103" s="201"/>
      <c r="G103" s="210"/>
      <c r="H103" s="217"/>
      <c r="I103" s="201"/>
      <c r="J103" s="27"/>
      <c r="K103" s="202"/>
    </row>
    <row r="104" spans="1:11">
      <c r="A104" s="163" t="s">
        <v>91</v>
      </c>
      <c r="B104" s="2"/>
      <c r="C104" s="562" t="s">
        <v>93</v>
      </c>
      <c r="D104" s="563"/>
      <c r="E104" s="564"/>
      <c r="F104" s="562" t="s">
        <v>93</v>
      </c>
      <c r="G104" s="563"/>
      <c r="H104" s="564"/>
      <c r="I104" s="562" t="s">
        <v>93</v>
      </c>
      <c r="J104" s="563"/>
      <c r="K104" s="564"/>
    </row>
    <row r="105" spans="1:11">
      <c r="A105" s="2"/>
      <c r="B105" s="2"/>
      <c r="C105" s="565" t="s">
        <v>148</v>
      </c>
      <c r="D105" s="566"/>
      <c r="E105" s="567"/>
      <c r="F105" s="565" t="s">
        <v>148</v>
      </c>
      <c r="G105" s="566"/>
      <c r="H105" s="567"/>
      <c r="I105" s="565" t="s">
        <v>148</v>
      </c>
      <c r="J105" s="566"/>
      <c r="K105" s="567"/>
    </row>
    <row r="106" spans="1:11">
      <c r="A106" s="3"/>
      <c r="C106" s="199"/>
      <c r="D106" s="88"/>
      <c r="E106" s="200"/>
      <c r="F106" s="199"/>
      <c r="G106" s="88"/>
      <c r="H106" s="218"/>
      <c r="I106" s="219"/>
      <c r="J106" s="220"/>
      <c r="K106" s="221"/>
    </row>
    <row r="107" spans="1:11">
      <c r="A107" s="3" t="s">
        <v>94</v>
      </c>
      <c r="C107" s="199"/>
      <c r="D107" s="88"/>
      <c r="E107" s="200"/>
      <c r="F107" s="199"/>
      <c r="G107" s="88"/>
      <c r="H107" s="218"/>
      <c r="I107" s="199"/>
      <c r="J107" s="88"/>
      <c r="K107" s="200"/>
    </row>
    <row r="108" spans="1:11">
      <c r="B108" t="s">
        <v>95</v>
      </c>
      <c r="C108" s="203" t="s">
        <v>96</v>
      </c>
      <c r="D108" s="204" t="s">
        <v>97</v>
      </c>
      <c r="E108" s="205" t="s">
        <v>97</v>
      </c>
      <c r="F108" s="203" t="s">
        <v>96</v>
      </c>
      <c r="G108" s="204" t="s">
        <v>97</v>
      </c>
      <c r="H108" s="205" t="s">
        <v>97</v>
      </c>
      <c r="I108" s="203" t="s">
        <v>96</v>
      </c>
      <c r="J108" s="204" t="s">
        <v>97</v>
      </c>
      <c r="K108" s="205" t="s">
        <v>97</v>
      </c>
    </row>
    <row r="109" spans="1:11">
      <c r="B109" t="s">
        <v>98</v>
      </c>
      <c r="C109" s="203" t="s">
        <v>96</v>
      </c>
      <c r="D109" s="204" t="s">
        <v>97</v>
      </c>
      <c r="E109" s="205" t="s">
        <v>97</v>
      </c>
      <c r="F109" s="203" t="s">
        <v>96</v>
      </c>
      <c r="G109" s="204" t="s">
        <v>97</v>
      </c>
      <c r="H109" s="205" t="s">
        <v>97</v>
      </c>
      <c r="I109" s="203" t="s">
        <v>96</v>
      </c>
      <c r="J109" s="204" t="s">
        <v>97</v>
      </c>
      <c r="K109" s="205" t="s">
        <v>97</v>
      </c>
    </row>
    <row r="110" spans="1:11">
      <c r="B110" t="s">
        <v>99</v>
      </c>
      <c r="C110" s="222" t="s">
        <v>149</v>
      </c>
      <c r="D110" s="223" t="s">
        <v>149</v>
      </c>
      <c r="E110" s="224" t="s">
        <v>149</v>
      </c>
      <c r="F110" s="222" t="s">
        <v>149</v>
      </c>
      <c r="G110" s="223" t="s">
        <v>149</v>
      </c>
      <c r="H110" s="224" t="s">
        <v>149</v>
      </c>
      <c r="I110" s="222" t="s">
        <v>149</v>
      </c>
      <c r="J110" s="223" t="s">
        <v>149</v>
      </c>
      <c r="K110" s="224" t="s">
        <v>149</v>
      </c>
    </row>
    <row r="111" spans="1:11">
      <c r="B111" t="s">
        <v>137</v>
      </c>
      <c r="C111" s="222" t="s">
        <v>149</v>
      </c>
      <c r="D111" s="223" t="s">
        <v>149</v>
      </c>
      <c r="E111" s="224" t="s">
        <v>149</v>
      </c>
      <c r="F111" s="222" t="s">
        <v>149</v>
      </c>
      <c r="G111" s="223" t="s">
        <v>149</v>
      </c>
      <c r="H111" s="224" t="s">
        <v>149</v>
      </c>
      <c r="I111" s="222" t="s">
        <v>149</v>
      </c>
      <c r="J111" s="223" t="s">
        <v>149</v>
      </c>
      <c r="K111" s="224" t="s">
        <v>149</v>
      </c>
    </row>
    <row r="112" spans="1:11">
      <c r="B112" t="s">
        <v>101</v>
      </c>
      <c r="C112" s="207" t="s">
        <v>96</v>
      </c>
      <c r="D112" s="208" t="s">
        <v>96</v>
      </c>
      <c r="E112" s="205" t="s">
        <v>97</v>
      </c>
      <c r="F112" s="207" t="s">
        <v>96</v>
      </c>
      <c r="G112" s="208" t="s">
        <v>96</v>
      </c>
      <c r="H112" s="205" t="s">
        <v>97</v>
      </c>
      <c r="I112" s="207" t="s">
        <v>96</v>
      </c>
      <c r="J112" s="208" t="s">
        <v>96</v>
      </c>
      <c r="K112" s="205" t="s">
        <v>97</v>
      </c>
    </row>
    <row r="114" spans="1:11" ht="30">
      <c r="A114" s="3" t="s">
        <v>21</v>
      </c>
      <c r="C114" s="214" t="s">
        <v>150</v>
      </c>
      <c r="D114" s="89" t="s">
        <v>151</v>
      </c>
      <c r="E114" s="153" t="s">
        <v>152</v>
      </c>
      <c r="F114" s="214" t="s">
        <v>153</v>
      </c>
      <c r="G114" s="89" t="s">
        <v>154</v>
      </c>
      <c r="H114" s="153" t="s">
        <v>155</v>
      </c>
      <c r="I114" s="214" t="s">
        <v>156</v>
      </c>
      <c r="J114" s="89" t="s">
        <v>157</v>
      </c>
      <c r="K114" s="215" t="s">
        <v>158</v>
      </c>
    </row>
    <row r="115" spans="1:11">
      <c r="A115" s="3" t="s">
        <v>111</v>
      </c>
      <c r="C115" s="509">
        <v>7499</v>
      </c>
      <c r="D115" s="510">
        <v>8099</v>
      </c>
      <c r="E115" s="511">
        <v>10499</v>
      </c>
      <c r="F115" s="509">
        <v>7599</v>
      </c>
      <c r="G115" s="510">
        <v>8699</v>
      </c>
      <c r="H115" s="511">
        <v>13499</v>
      </c>
      <c r="I115" s="509">
        <v>10499</v>
      </c>
      <c r="J115" s="510">
        <v>11999</v>
      </c>
      <c r="K115" s="511">
        <v>15999</v>
      </c>
    </row>
    <row r="116" spans="1:11">
      <c r="A116" s="3" t="s">
        <v>25</v>
      </c>
      <c r="C116" s="509">
        <v>586</v>
      </c>
      <c r="D116" s="510">
        <v>665</v>
      </c>
      <c r="E116" s="511">
        <v>1482</v>
      </c>
      <c r="F116" s="509">
        <v>775</v>
      </c>
      <c r="G116" s="510">
        <v>785</v>
      </c>
      <c r="H116" s="511">
        <v>2424</v>
      </c>
      <c r="I116" s="509">
        <v>1909</v>
      </c>
      <c r="J116" s="510">
        <v>1633</v>
      </c>
      <c r="K116" s="511">
        <v>3490</v>
      </c>
    </row>
    <row r="117" spans="1:11">
      <c r="A117" s="3" t="s">
        <v>26</v>
      </c>
      <c r="C117" s="509">
        <v>9559</v>
      </c>
      <c r="D117" s="510">
        <v>9559</v>
      </c>
      <c r="E117" s="511">
        <v>13778</v>
      </c>
      <c r="F117" s="509">
        <v>9962</v>
      </c>
      <c r="G117" s="510">
        <v>10598</v>
      </c>
      <c r="H117" s="511">
        <v>19019</v>
      </c>
      <c r="I117" s="509">
        <v>15693</v>
      </c>
      <c r="J117" s="510">
        <v>17143</v>
      </c>
      <c r="K117" s="511">
        <v>24758</v>
      </c>
    </row>
    <row r="118" spans="1:11">
      <c r="C118" s="225" t="s">
        <v>149</v>
      </c>
      <c r="D118" t="s">
        <v>159</v>
      </c>
    </row>
    <row r="119" spans="1:11">
      <c r="A119" s="3"/>
    </row>
    <row r="120" spans="1:11">
      <c r="A120" s="3" t="s">
        <v>112</v>
      </c>
      <c r="B120" t="s">
        <v>113</v>
      </c>
      <c r="C120" t="s">
        <v>114</v>
      </c>
    </row>
    <row r="121" spans="1:11">
      <c r="B121" t="s">
        <v>115</v>
      </c>
      <c r="C121" t="s">
        <v>116</v>
      </c>
    </row>
    <row r="122" spans="1:11">
      <c r="B122" t="s">
        <v>117</v>
      </c>
      <c r="C122" t="s">
        <v>118</v>
      </c>
    </row>
    <row r="125" spans="1:11">
      <c r="A125" s="3" t="s">
        <v>119</v>
      </c>
      <c r="C125" t="s">
        <v>120</v>
      </c>
      <c r="D125" t="s">
        <v>121</v>
      </c>
      <c r="E125" t="s">
        <v>121</v>
      </c>
      <c r="F125" s="4" t="s">
        <v>120</v>
      </c>
      <c r="G125" s="4" t="s">
        <v>121</v>
      </c>
      <c r="H125" s="4" t="s">
        <v>121</v>
      </c>
      <c r="I125" s="4" t="s">
        <v>120</v>
      </c>
      <c r="J125" s="4" t="s">
        <v>121</v>
      </c>
      <c r="K125" s="4" t="s">
        <v>121</v>
      </c>
    </row>
    <row r="126" spans="1:11">
      <c r="C126" t="s">
        <v>122</v>
      </c>
      <c r="D126" t="s">
        <v>122</v>
      </c>
      <c r="E126" t="s">
        <v>122</v>
      </c>
      <c r="F126" t="s">
        <v>122</v>
      </c>
      <c r="G126" s="4" t="s">
        <v>122</v>
      </c>
      <c r="H126" s="4" t="s">
        <v>122</v>
      </c>
      <c r="I126" s="4" t="s">
        <v>124</v>
      </c>
      <c r="J126" s="4" t="s">
        <v>124</v>
      </c>
      <c r="K126" s="4" t="s">
        <v>124</v>
      </c>
    </row>
    <row r="127" spans="1:11">
      <c r="C127" s="209" t="s">
        <v>160</v>
      </c>
      <c r="D127" s="209" t="s">
        <v>160</v>
      </c>
      <c r="E127" s="209" t="s">
        <v>160</v>
      </c>
      <c r="F127" s="209" t="s">
        <v>160</v>
      </c>
      <c r="G127" s="209" t="s">
        <v>160</v>
      </c>
      <c r="H127" s="209" t="s">
        <v>160</v>
      </c>
      <c r="I127" s="209" t="s">
        <v>160</v>
      </c>
      <c r="J127" s="4" t="s">
        <v>160</v>
      </c>
      <c r="K127" s="4" t="s">
        <v>160</v>
      </c>
    </row>
    <row r="128" spans="1:11">
      <c r="C128" s="209" t="s">
        <v>161</v>
      </c>
      <c r="D128" s="209" t="s">
        <v>161</v>
      </c>
      <c r="E128" s="209" t="s">
        <v>161</v>
      </c>
      <c r="F128" s="4" t="s">
        <v>161</v>
      </c>
      <c r="G128" s="4" t="s">
        <v>161</v>
      </c>
      <c r="H128" s="4" t="s">
        <v>161</v>
      </c>
      <c r="I128" s="4" t="s">
        <v>161</v>
      </c>
      <c r="J128" s="4" t="s">
        <v>161</v>
      </c>
      <c r="K128" s="4" t="s">
        <v>161</v>
      </c>
    </row>
    <row r="129" spans="3:11">
      <c r="C129" t="s">
        <v>36</v>
      </c>
      <c r="D129" t="s">
        <v>36</v>
      </c>
      <c r="E129" t="s">
        <v>128</v>
      </c>
      <c r="F129" s="4" t="s">
        <v>131</v>
      </c>
      <c r="G129" s="4" t="s">
        <v>36</v>
      </c>
      <c r="H129" s="4" t="s">
        <v>130</v>
      </c>
      <c r="I129" s="4" t="s">
        <v>129</v>
      </c>
      <c r="J129" s="4" t="s">
        <v>129</v>
      </c>
      <c r="K129" s="4" t="s">
        <v>130</v>
      </c>
    </row>
    <row r="130" spans="3:11">
      <c r="C130" t="s">
        <v>132</v>
      </c>
      <c r="D130" t="s">
        <v>132</v>
      </c>
      <c r="E130" t="s">
        <v>132</v>
      </c>
      <c r="F130" t="s">
        <v>132</v>
      </c>
      <c r="G130" t="s">
        <v>132</v>
      </c>
      <c r="H130" t="s">
        <v>132</v>
      </c>
      <c r="I130" t="s">
        <v>132</v>
      </c>
      <c r="J130" t="s">
        <v>132</v>
      </c>
      <c r="K130" t="s">
        <v>132</v>
      </c>
    </row>
  </sheetData>
  <mergeCells count="32">
    <mergeCell ref="C105:E105"/>
    <mergeCell ref="F105:H105"/>
    <mergeCell ref="I105:K105"/>
    <mergeCell ref="I96:K96"/>
    <mergeCell ref="C98:E98"/>
    <mergeCell ref="F98:H98"/>
    <mergeCell ref="I98:K98"/>
    <mergeCell ref="C104:E104"/>
    <mergeCell ref="F104:H104"/>
    <mergeCell ref="I104:K104"/>
    <mergeCell ref="F96:H96"/>
    <mergeCell ref="C60:E60"/>
    <mergeCell ref="C62:E62"/>
    <mergeCell ref="C68:E68"/>
    <mergeCell ref="C69:E69"/>
    <mergeCell ref="C96:E96"/>
    <mergeCell ref="C25:E25"/>
    <mergeCell ref="F25:H25"/>
    <mergeCell ref="I25:K25"/>
    <mergeCell ref="C32:E32"/>
    <mergeCell ref="F32:H32"/>
    <mergeCell ref="I32:K32"/>
    <mergeCell ref="C31:E31"/>
    <mergeCell ref="F31:H31"/>
    <mergeCell ref="I31:K31"/>
    <mergeCell ref="A9:F9"/>
    <mergeCell ref="A17:B17"/>
    <mergeCell ref="C17:F17"/>
    <mergeCell ref="G17:K17"/>
    <mergeCell ref="C23:E23"/>
    <mergeCell ref="F23:H23"/>
    <mergeCell ref="I23:K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83E6-75C6-40CC-B806-56A9535FA9DE}">
  <sheetPr>
    <tabColor theme="9"/>
  </sheetPr>
  <dimension ref="A10:K102"/>
  <sheetViews>
    <sheetView topLeftCell="A79" zoomScale="87" zoomScaleNormal="115" workbookViewId="0">
      <selection activeCell="F71" sqref="F71:G73"/>
    </sheetView>
  </sheetViews>
  <sheetFormatPr defaultRowHeight="15"/>
  <cols>
    <col min="1" max="1" width="30" bestFit="1" customWidth="1"/>
    <col min="2" max="2" width="22.42578125" customWidth="1"/>
    <col min="3" max="3" width="83.42578125" customWidth="1"/>
    <col min="4" max="5" width="19.5703125" customWidth="1"/>
    <col min="6" max="6" width="15.42578125" customWidth="1"/>
    <col min="7" max="7" width="16.42578125" customWidth="1"/>
    <col min="8" max="8" width="9.85546875" bestFit="1" customWidth="1"/>
    <col min="9" max="11" width="8.5703125" style="100"/>
  </cols>
  <sheetData>
    <row r="10" spans="1:8">
      <c r="A10" s="11" t="s">
        <v>162</v>
      </c>
      <c r="B10" s="11"/>
      <c r="C10" s="11"/>
      <c r="D10" s="1" t="s">
        <v>163</v>
      </c>
      <c r="E10" s="383" t="s">
        <v>164</v>
      </c>
      <c r="F10" s="165" t="s">
        <v>165</v>
      </c>
      <c r="G10" s="165" t="s">
        <v>166</v>
      </c>
      <c r="H10" s="165" t="s">
        <v>167</v>
      </c>
    </row>
    <row r="11" spans="1:8" ht="30">
      <c r="A11" s="13" t="s">
        <v>168</v>
      </c>
      <c r="B11" s="13" t="s">
        <v>162</v>
      </c>
      <c r="C11" s="10" t="s">
        <v>169</v>
      </c>
      <c r="D11" s="506">
        <v>21</v>
      </c>
      <c r="E11" s="506" t="s">
        <v>170</v>
      </c>
      <c r="F11" s="53" t="s">
        <v>170</v>
      </c>
      <c r="G11" s="53" t="s">
        <v>170</v>
      </c>
      <c r="H11" s="506" t="s">
        <v>171</v>
      </c>
    </row>
    <row r="12" spans="1:8" ht="30">
      <c r="A12" s="13" t="s">
        <v>172</v>
      </c>
      <c r="B12" s="13" t="s">
        <v>162</v>
      </c>
      <c r="C12" s="10" t="s">
        <v>173</v>
      </c>
      <c r="D12" s="506">
        <v>56</v>
      </c>
      <c r="E12" s="506">
        <v>43</v>
      </c>
      <c r="F12" s="53" t="s">
        <v>170</v>
      </c>
      <c r="G12" s="53" t="s">
        <v>170</v>
      </c>
      <c r="H12" s="506" t="s">
        <v>171</v>
      </c>
    </row>
    <row r="13" spans="1:8" ht="30">
      <c r="A13" s="13" t="s">
        <v>174</v>
      </c>
      <c r="B13" s="13" t="s">
        <v>162</v>
      </c>
      <c r="C13" s="10" t="s">
        <v>175</v>
      </c>
      <c r="D13" s="506">
        <v>86</v>
      </c>
      <c r="E13" s="506">
        <v>66</v>
      </c>
      <c r="F13" s="53" t="s">
        <v>170</v>
      </c>
      <c r="G13" s="53" t="s">
        <v>170</v>
      </c>
      <c r="H13" s="506" t="s">
        <v>171</v>
      </c>
    </row>
    <row r="14" spans="1:8">
      <c r="D14" s="508"/>
      <c r="E14" s="508"/>
      <c r="F14" s="508"/>
      <c r="G14" s="508"/>
    </row>
    <row r="15" spans="1:8" ht="30">
      <c r="A15" s="13" t="s">
        <v>176</v>
      </c>
      <c r="B15" s="13" t="s">
        <v>162</v>
      </c>
      <c r="C15" s="10" t="s">
        <v>177</v>
      </c>
      <c r="D15" s="506">
        <v>15</v>
      </c>
      <c r="E15" s="506">
        <v>11</v>
      </c>
      <c r="F15" s="53" t="s">
        <v>170</v>
      </c>
      <c r="G15" s="53" t="s">
        <v>170</v>
      </c>
      <c r="H15" s="506" t="s">
        <v>171</v>
      </c>
    </row>
    <row r="16" spans="1:8" ht="30">
      <c r="A16" s="13" t="s">
        <v>178</v>
      </c>
      <c r="B16" s="13" t="s">
        <v>162</v>
      </c>
      <c r="C16" s="10" t="s">
        <v>179</v>
      </c>
      <c r="D16" s="506">
        <v>41</v>
      </c>
      <c r="E16" s="506">
        <v>31</v>
      </c>
      <c r="F16" s="53" t="s">
        <v>170</v>
      </c>
      <c r="G16" s="53" t="s">
        <v>170</v>
      </c>
      <c r="H16" s="506" t="s">
        <v>171</v>
      </c>
    </row>
    <row r="17" spans="1:8" ht="30">
      <c r="A17" s="13" t="s">
        <v>180</v>
      </c>
      <c r="B17" s="13" t="s">
        <v>162</v>
      </c>
      <c r="C17" s="10" t="s">
        <v>181</v>
      </c>
      <c r="D17" s="506">
        <v>62</v>
      </c>
      <c r="E17" s="506">
        <v>47</v>
      </c>
      <c r="F17" s="53" t="s">
        <v>170</v>
      </c>
      <c r="G17" s="53" t="s">
        <v>170</v>
      </c>
      <c r="H17" s="506" t="s">
        <v>171</v>
      </c>
    </row>
    <row r="18" spans="1:8">
      <c r="D18" s="508"/>
      <c r="E18" s="508"/>
      <c r="F18" s="508"/>
      <c r="G18" s="508"/>
    </row>
    <row r="19" spans="1:8" ht="30">
      <c r="A19" s="74" t="s">
        <v>182</v>
      </c>
      <c r="B19" s="13" t="s">
        <v>162</v>
      </c>
      <c r="C19" s="10" t="s">
        <v>183</v>
      </c>
      <c r="D19" s="506">
        <v>13</v>
      </c>
      <c r="E19" s="506">
        <v>10</v>
      </c>
      <c r="F19" s="53" t="s">
        <v>170</v>
      </c>
      <c r="G19" s="53" t="s">
        <v>170</v>
      </c>
      <c r="H19" s="506" t="s">
        <v>171</v>
      </c>
    </row>
    <row r="20" spans="1:8" ht="30">
      <c r="A20" s="74" t="s">
        <v>184</v>
      </c>
      <c r="B20" s="13" t="s">
        <v>162</v>
      </c>
      <c r="C20" s="10" t="s">
        <v>185</v>
      </c>
      <c r="D20" s="506">
        <v>36</v>
      </c>
      <c r="E20" s="506">
        <v>27</v>
      </c>
      <c r="F20" s="53" t="s">
        <v>170</v>
      </c>
      <c r="G20" s="53" t="s">
        <v>170</v>
      </c>
      <c r="H20" s="506" t="s">
        <v>171</v>
      </c>
    </row>
    <row r="21" spans="1:8" ht="30">
      <c r="A21" s="74" t="s">
        <v>186</v>
      </c>
      <c r="B21" s="13" t="s">
        <v>162</v>
      </c>
      <c r="C21" s="10" t="s">
        <v>187</v>
      </c>
      <c r="D21" s="506">
        <v>54</v>
      </c>
      <c r="E21" s="506">
        <v>41</v>
      </c>
      <c r="F21" s="53" t="s">
        <v>170</v>
      </c>
      <c r="G21" s="53" t="s">
        <v>170</v>
      </c>
      <c r="H21" s="506" t="s">
        <v>171</v>
      </c>
    </row>
    <row r="22" spans="1:8">
      <c r="D22" s="508"/>
      <c r="E22" s="508"/>
      <c r="F22" s="508"/>
      <c r="G22" s="508"/>
    </row>
    <row r="23" spans="1:8" ht="30">
      <c r="A23" s="13" t="s">
        <v>188</v>
      </c>
      <c r="B23" s="13" t="s">
        <v>162</v>
      </c>
      <c r="C23" s="10" t="s">
        <v>189</v>
      </c>
      <c r="D23" s="506">
        <v>13</v>
      </c>
      <c r="E23" s="506">
        <v>10</v>
      </c>
      <c r="F23" s="53" t="s">
        <v>170</v>
      </c>
      <c r="G23" s="53" t="s">
        <v>170</v>
      </c>
      <c r="H23" s="506" t="s">
        <v>171</v>
      </c>
    </row>
    <row r="24" spans="1:8" ht="30">
      <c r="A24" s="13" t="s">
        <v>190</v>
      </c>
      <c r="B24" s="13" t="s">
        <v>162</v>
      </c>
      <c r="C24" s="10" t="s">
        <v>191</v>
      </c>
      <c r="D24" s="506">
        <v>36</v>
      </c>
      <c r="E24" s="506">
        <v>27</v>
      </c>
      <c r="F24" s="53" t="s">
        <v>170</v>
      </c>
      <c r="G24" s="53" t="s">
        <v>170</v>
      </c>
      <c r="H24" s="506" t="s">
        <v>171</v>
      </c>
    </row>
    <row r="25" spans="1:8" ht="30">
      <c r="A25" s="13" t="s">
        <v>192</v>
      </c>
      <c r="B25" s="13" t="s">
        <v>162</v>
      </c>
      <c r="C25" s="10" t="s">
        <v>193</v>
      </c>
      <c r="D25" s="506">
        <v>54</v>
      </c>
      <c r="E25" s="506">
        <v>41</v>
      </c>
      <c r="F25" s="53" t="s">
        <v>170</v>
      </c>
      <c r="G25" s="53" t="s">
        <v>170</v>
      </c>
      <c r="H25" s="506" t="s">
        <v>171</v>
      </c>
    </row>
    <row r="26" spans="1:8">
      <c r="D26" s="508"/>
      <c r="E26" s="508"/>
      <c r="F26" s="508"/>
      <c r="G26" s="508"/>
    </row>
    <row r="27" spans="1:8" ht="30">
      <c r="A27" s="13" t="s">
        <v>194</v>
      </c>
      <c r="B27" s="13" t="s">
        <v>162</v>
      </c>
      <c r="C27" s="10" t="s">
        <v>195</v>
      </c>
      <c r="D27" s="506">
        <v>45</v>
      </c>
      <c r="E27" s="506">
        <v>34</v>
      </c>
      <c r="F27" s="53" t="s">
        <v>170</v>
      </c>
      <c r="G27" s="53" t="s">
        <v>170</v>
      </c>
      <c r="H27" s="506" t="s">
        <v>171</v>
      </c>
    </row>
    <row r="28" spans="1:8" ht="30">
      <c r="A28" s="13" t="s">
        <v>196</v>
      </c>
      <c r="B28" s="13" t="s">
        <v>162</v>
      </c>
      <c r="C28" s="10" t="s">
        <v>197</v>
      </c>
      <c r="D28" s="506">
        <v>124</v>
      </c>
      <c r="E28" s="506">
        <v>95</v>
      </c>
      <c r="F28" s="53" t="s">
        <v>170</v>
      </c>
      <c r="G28" s="53" t="s">
        <v>170</v>
      </c>
      <c r="H28" s="506" t="s">
        <v>171</v>
      </c>
    </row>
    <row r="29" spans="1:8" ht="30">
      <c r="A29" s="13" t="s">
        <v>198</v>
      </c>
      <c r="B29" s="13" t="s">
        <v>162</v>
      </c>
      <c r="C29" s="10" t="s">
        <v>199</v>
      </c>
      <c r="D29" s="506">
        <v>192</v>
      </c>
      <c r="E29" s="506">
        <v>147</v>
      </c>
      <c r="F29" s="53" t="s">
        <v>170</v>
      </c>
      <c r="G29" s="53" t="s">
        <v>170</v>
      </c>
      <c r="H29" s="506" t="s">
        <v>171</v>
      </c>
    </row>
    <row r="30" spans="1:8">
      <c r="D30" s="508"/>
      <c r="E30" s="508"/>
      <c r="F30" s="508"/>
      <c r="G30" s="508"/>
    </row>
    <row r="31" spans="1:8" ht="30">
      <c r="A31" s="13" t="s">
        <v>200</v>
      </c>
      <c r="B31" s="13" t="s">
        <v>162</v>
      </c>
      <c r="C31" s="10" t="s">
        <v>201</v>
      </c>
      <c r="D31" s="506">
        <v>80</v>
      </c>
      <c r="E31" s="506">
        <v>61</v>
      </c>
      <c r="F31" s="53" t="s">
        <v>170</v>
      </c>
      <c r="G31" s="53" t="s">
        <v>170</v>
      </c>
      <c r="H31" s="506" t="s">
        <v>171</v>
      </c>
    </row>
    <row r="32" spans="1:8" ht="30">
      <c r="A32" s="13" t="s">
        <v>202</v>
      </c>
      <c r="B32" s="13" t="s">
        <v>162</v>
      </c>
      <c r="C32" s="10" t="s">
        <v>203</v>
      </c>
      <c r="D32" s="506">
        <v>219</v>
      </c>
      <c r="E32" s="506">
        <v>168</v>
      </c>
      <c r="F32" s="53" t="s">
        <v>170</v>
      </c>
      <c r="G32" s="53" t="s">
        <v>170</v>
      </c>
      <c r="H32" s="506" t="s">
        <v>171</v>
      </c>
    </row>
    <row r="33" spans="1:8" ht="30">
      <c r="A33" s="13" t="s">
        <v>204</v>
      </c>
      <c r="B33" s="13" t="s">
        <v>162</v>
      </c>
      <c r="C33" s="10" t="s">
        <v>205</v>
      </c>
      <c r="D33" s="506">
        <v>338</v>
      </c>
      <c r="E33" s="506">
        <v>260</v>
      </c>
      <c r="F33" s="53" t="s">
        <v>170</v>
      </c>
      <c r="G33" s="53" t="s">
        <v>170</v>
      </c>
      <c r="H33" s="506" t="s">
        <v>171</v>
      </c>
    </row>
    <row r="34" spans="1:8">
      <c r="D34" s="508"/>
      <c r="E34" s="508"/>
      <c r="F34" s="508"/>
      <c r="G34" s="508"/>
    </row>
    <row r="35" spans="1:8" ht="30">
      <c r="A35" s="13" t="s">
        <v>206</v>
      </c>
      <c r="B35" s="13" t="s">
        <v>162</v>
      </c>
      <c r="C35" s="10" t="s">
        <v>207</v>
      </c>
      <c r="D35" s="506">
        <v>73</v>
      </c>
      <c r="E35" s="506">
        <v>56</v>
      </c>
      <c r="F35" s="53" t="s">
        <v>170</v>
      </c>
      <c r="G35" s="53" t="s">
        <v>170</v>
      </c>
      <c r="H35" s="506" t="s">
        <v>171</v>
      </c>
    </row>
    <row r="36" spans="1:8" ht="30">
      <c r="A36" s="13" t="s">
        <v>208</v>
      </c>
      <c r="B36" s="13" t="s">
        <v>162</v>
      </c>
      <c r="C36" s="10" t="s">
        <v>209</v>
      </c>
      <c r="D36" s="506">
        <v>203</v>
      </c>
      <c r="E36" s="506">
        <v>156</v>
      </c>
      <c r="F36" s="53" t="s">
        <v>170</v>
      </c>
      <c r="G36" s="53" t="s">
        <v>170</v>
      </c>
      <c r="H36" s="506" t="s">
        <v>171</v>
      </c>
    </row>
    <row r="37" spans="1:8" ht="30">
      <c r="A37" s="13" t="s">
        <v>210</v>
      </c>
      <c r="B37" s="13" t="s">
        <v>162</v>
      </c>
      <c r="C37" s="10" t="s">
        <v>211</v>
      </c>
      <c r="D37" s="506">
        <v>314</v>
      </c>
      <c r="E37" s="506">
        <v>241</v>
      </c>
      <c r="F37" s="53" t="s">
        <v>170</v>
      </c>
      <c r="G37" s="53" t="s">
        <v>170</v>
      </c>
      <c r="H37" s="506" t="s">
        <v>171</v>
      </c>
    </row>
    <row r="38" spans="1:8">
      <c r="D38" s="508"/>
      <c r="E38" s="508"/>
      <c r="F38" s="508"/>
      <c r="G38" s="508"/>
    </row>
    <row r="39" spans="1:8" ht="30">
      <c r="A39" s="13" t="s">
        <v>212</v>
      </c>
      <c r="B39" s="13" t="s">
        <v>162</v>
      </c>
      <c r="C39" s="10" t="s">
        <v>213</v>
      </c>
      <c r="D39" s="506">
        <v>160</v>
      </c>
      <c r="E39" s="506">
        <v>123</v>
      </c>
      <c r="F39" s="53" t="s">
        <v>170</v>
      </c>
      <c r="G39" s="53" t="s">
        <v>170</v>
      </c>
      <c r="H39" s="506" t="s">
        <v>171</v>
      </c>
    </row>
    <row r="40" spans="1:8" ht="30">
      <c r="A40" s="13" t="s">
        <v>214</v>
      </c>
      <c r="B40" s="13" t="s">
        <v>162</v>
      </c>
      <c r="C40" s="10" t="s">
        <v>215</v>
      </c>
      <c r="D40" s="506">
        <v>446</v>
      </c>
      <c r="E40" s="506">
        <v>343</v>
      </c>
      <c r="F40" s="53" t="s">
        <v>170</v>
      </c>
      <c r="G40" s="53" t="s">
        <v>170</v>
      </c>
      <c r="H40" s="506" t="s">
        <v>171</v>
      </c>
    </row>
    <row r="41" spans="1:8" ht="30">
      <c r="A41" s="13" t="s">
        <v>216</v>
      </c>
      <c r="B41" s="13" t="s">
        <v>162</v>
      </c>
      <c r="C41" s="10" t="s">
        <v>217</v>
      </c>
      <c r="D41" s="506">
        <v>688</v>
      </c>
      <c r="E41" s="506">
        <v>529</v>
      </c>
      <c r="F41" s="53" t="s">
        <v>170</v>
      </c>
      <c r="G41" s="53" t="s">
        <v>170</v>
      </c>
      <c r="H41" s="506" t="s">
        <v>171</v>
      </c>
    </row>
    <row r="42" spans="1:8">
      <c r="D42" s="508"/>
      <c r="E42" s="508"/>
      <c r="F42" s="508"/>
      <c r="G42" s="508"/>
    </row>
    <row r="43" spans="1:8" ht="30">
      <c r="A43" s="13" t="s">
        <v>218</v>
      </c>
      <c r="B43" s="13" t="s">
        <v>162</v>
      </c>
      <c r="C43" s="10" t="s">
        <v>219</v>
      </c>
      <c r="D43" s="506">
        <v>212</v>
      </c>
      <c r="E43" s="506">
        <v>163</v>
      </c>
      <c r="F43" s="53" t="s">
        <v>170</v>
      </c>
      <c r="G43" s="53" t="s">
        <v>170</v>
      </c>
      <c r="H43" s="506" t="s">
        <v>171</v>
      </c>
    </row>
    <row r="44" spans="1:8" ht="30">
      <c r="A44" s="13" t="s">
        <v>220</v>
      </c>
      <c r="B44" s="13" t="s">
        <v>162</v>
      </c>
      <c r="C44" s="10" t="s">
        <v>221</v>
      </c>
      <c r="D44" s="506">
        <v>591</v>
      </c>
      <c r="E44" s="506">
        <v>454</v>
      </c>
      <c r="F44" s="53" t="s">
        <v>170</v>
      </c>
      <c r="G44" s="53" t="s">
        <v>170</v>
      </c>
      <c r="H44" s="506" t="s">
        <v>171</v>
      </c>
    </row>
    <row r="45" spans="1:8" ht="30">
      <c r="A45" s="13" t="s">
        <v>222</v>
      </c>
      <c r="B45" s="13" t="s">
        <v>162</v>
      </c>
      <c r="C45" s="10" t="s">
        <v>223</v>
      </c>
      <c r="D45" s="506">
        <v>910</v>
      </c>
      <c r="E45" s="506">
        <v>700</v>
      </c>
      <c r="F45" s="53" t="s">
        <v>170</v>
      </c>
      <c r="G45" s="53" t="s">
        <v>170</v>
      </c>
      <c r="H45" s="506" t="s">
        <v>171</v>
      </c>
    </row>
    <row r="46" spans="1:8">
      <c r="D46" s="508"/>
      <c r="E46" s="508"/>
      <c r="F46" s="508"/>
      <c r="G46" s="508"/>
    </row>
    <row r="47" spans="1:8" ht="30">
      <c r="A47" s="13" t="s">
        <v>224</v>
      </c>
      <c r="B47" s="13" t="s">
        <v>162</v>
      </c>
      <c r="C47" s="10" t="s">
        <v>225</v>
      </c>
      <c r="D47" s="506">
        <v>38</v>
      </c>
      <c r="E47" s="506">
        <v>29</v>
      </c>
      <c r="F47" s="53" t="s">
        <v>170</v>
      </c>
      <c r="G47" s="53" t="s">
        <v>170</v>
      </c>
      <c r="H47" s="506" t="s">
        <v>171</v>
      </c>
    </row>
    <row r="48" spans="1:8" ht="30">
      <c r="A48" s="13" t="s">
        <v>226</v>
      </c>
      <c r="B48" s="13" t="s">
        <v>162</v>
      </c>
      <c r="C48" s="10" t="s">
        <v>227</v>
      </c>
      <c r="D48" s="506">
        <v>104</v>
      </c>
      <c r="E48" s="506">
        <v>80</v>
      </c>
      <c r="F48" s="53" t="s">
        <v>170</v>
      </c>
      <c r="G48" s="53" t="s">
        <v>170</v>
      </c>
      <c r="H48" s="506" t="s">
        <v>171</v>
      </c>
    </row>
    <row r="49" spans="1:8" ht="30">
      <c r="A49" s="13" t="s">
        <v>228</v>
      </c>
      <c r="B49" s="13" t="s">
        <v>162</v>
      </c>
      <c r="C49" s="10" t="s">
        <v>229</v>
      </c>
      <c r="D49" s="506">
        <v>160</v>
      </c>
      <c r="E49" s="506">
        <v>123</v>
      </c>
      <c r="F49" s="53" t="s">
        <v>170</v>
      </c>
      <c r="G49" s="53" t="s">
        <v>170</v>
      </c>
      <c r="H49" s="506" t="s">
        <v>171</v>
      </c>
    </row>
    <row r="50" spans="1:8">
      <c r="D50" s="508"/>
      <c r="E50" s="508"/>
      <c r="F50" s="508"/>
      <c r="G50" s="508"/>
    </row>
    <row r="51" spans="1:8" ht="30">
      <c r="A51" s="13" t="s">
        <v>230</v>
      </c>
      <c r="B51" s="13" t="s">
        <v>162</v>
      </c>
      <c r="C51" s="10" t="s">
        <v>231</v>
      </c>
      <c r="D51" s="506">
        <v>50</v>
      </c>
      <c r="E51" s="506">
        <v>38</v>
      </c>
      <c r="F51" s="53" t="s">
        <v>170</v>
      </c>
      <c r="G51" s="53" t="s">
        <v>170</v>
      </c>
      <c r="H51" s="506" t="s">
        <v>171</v>
      </c>
    </row>
    <row r="52" spans="1:8" ht="30">
      <c r="A52" s="13" t="s">
        <v>232</v>
      </c>
      <c r="B52" s="13" t="s">
        <v>162</v>
      </c>
      <c r="C52" s="10" t="s">
        <v>233</v>
      </c>
      <c r="D52" s="506">
        <v>137</v>
      </c>
      <c r="E52" s="506">
        <v>105</v>
      </c>
      <c r="F52" s="53" t="s">
        <v>170</v>
      </c>
      <c r="G52" s="53" t="s">
        <v>170</v>
      </c>
      <c r="H52" s="506" t="s">
        <v>171</v>
      </c>
    </row>
    <row r="53" spans="1:8" ht="30">
      <c r="A53" s="13" t="s">
        <v>234</v>
      </c>
      <c r="B53" s="13" t="s">
        <v>162</v>
      </c>
      <c r="C53" s="10" t="s">
        <v>235</v>
      </c>
      <c r="D53" s="506">
        <v>211</v>
      </c>
      <c r="E53" s="506">
        <v>162</v>
      </c>
      <c r="F53" s="53" t="s">
        <v>170</v>
      </c>
      <c r="G53" s="53" t="s">
        <v>170</v>
      </c>
      <c r="H53" s="506" t="s">
        <v>171</v>
      </c>
    </row>
    <row r="54" spans="1:8">
      <c r="D54" s="508"/>
      <c r="E54" s="508"/>
      <c r="F54" s="124"/>
      <c r="G54" s="508"/>
    </row>
    <row r="55" spans="1:8" ht="30">
      <c r="A55" s="13" t="s">
        <v>236</v>
      </c>
      <c r="B55" s="13" t="s">
        <v>162</v>
      </c>
      <c r="C55" s="10" t="s">
        <v>237</v>
      </c>
      <c r="D55" s="506">
        <v>82</v>
      </c>
      <c r="E55" s="506">
        <v>63</v>
      </c>
      <c r="F55" s="53" t="s">
        <v>170</v>
      </c>
      <c r="G55" s="53" t="s">
        <v>170</v>
      </c>
      <c r="H55" s="506" t="s">
        <v>171</v>
      </c>
    </row>
    <row r="56" spans="1:8" ht="30">
      <c r="A56" s="13" t="s">
        <v>238</v>
      </c>
      <c r="B56" s="13" t="s">
        <v>162</v>
      </c>
      <c r="C56" s="10" t="s">
        <v>239</v>
      </c>
      <c r="D56" s="506">
        <v>228</v>
      </c>
      <c r="E56" s="506">
        <v>175</v>
      </c>
      <c r="F56" s="53" t="s">
        <v>170</v>
      </c>
      <c r="G56" s="53" t="s">
        <v>170</v>
      </c>
      <c r="H56" s="506" t="s">
        <v>171</v>
      </c>
    </row>
    <row r="57" spans="1:8" ht="30">
      <c r="A57" s="13" t="s">
        <v>240</v>
      </c>
      <c r="B57" s="13" t="s">
        <v>162</v>
      </c>
      <c r="C57" s="10" t="s">
        <v>241</v>
      </c>
      <c r="D57" s="506">
        <v>353</v>
      </c>
      <c r="E57" s="506">
        <v>271</v>
      </c>
      <c r="F57" s="53" t="s">
        <v>170</v>
      </c>
      <c r="G57" s="53" t="s">
        <v>170</v>
      </c>
      <c r="H57" s="506" t="s">
        <v>171</v>
      </c>
    </row>
    <row r="58" spans="1:8">
      <c r="D58" s="508"/>
      <c r="E58" s="508"/>
      <c r="F58" s="124"/>
      <c r="G58" s="508"/>
    </row>
    <row r="59" spans="1:8" ht="30">
      <c r="A59" s="13" t="s">
        <v>242</v>
      </c>
      <c r="B59" s="13" t="s">
        <v>162</v>
      </c>
      <c r="C59" s="10" t="s">
        <v>243</v>
      </c>
      <c r="D59" s="506">
        <v>71</v>
      </c>
      <c r="E59" s="506">
        <v>54</v>
      </c>
      <c r="F59" s="53" t="s">
        <v>170</v>
      </c>
      <c r="G59" s="53" t="s">
        <v>170</v>
      </c>
      <c r="H59" s="506" t="s">
        <v>171</v>
      </c>
    </row>
    <row r="60" spans="1:8" ht="30">
      <c r="A60" s="13" t="s">
        <v>244</v>
      </c>
      <c r="B60" s="13" t="s">
        <v>162</v>
      </c>
      <c r="C60" s="10" t="s">
        <v>245</v>
      </c>
      <c r="D60" s="506">
        <v>195</v>
      </c>
      <c r="E60" s="506">
        <v>150</v>
      </c>
      <c r="F60" s="53" t="s">
        <v>170</v>
      </c>
      <c r="G60" s="53" t="s">
        <v>170</v>
      </c>
      <c r="H60" s="506" t="s">
        <v>171</v>
      </c>
    </row>
    <row r="61" spans="1:8" ht="30">
      <c r="A61" s="13" t="s">
        <v>246</v>
      </c>
      <c r="B61" s="13" t="s">
        <v>162</v>
      </c>
      <c r="C61" s="10" t="s">
        <v>247</v>
      </c>
      <c r="D61" s="506">
        <v>301</v>
      </c>
      <c r="E61" s="506">
        <v>232</v>
      </c>
      <c r="F61" s="53" t="s">
        <v>170</v>
      </c>
      <c r="G61" s="53" t="s">
        <v>170</v>
      </c>
      <c r="H61" s="506" t="s">
        <v>171</v>
      </c>
    </row>
    <row r="62" spans="1:8">
      <c r="D62" s="508"/>
      <c r="E62" s="508"/>
      <c r="F62" s="124"/>
      <c r="G62" s="508"/>
    </row>
    <row r="63" spans="1:8" ht="30">
      <c r="A63" s="13" t="s">
        <v>248</v>
      </c>
      <c r="B63" s="13" t="s">
        <v>162</v>
      </c>
      <c r="C63" s="10" t="s">
        <v>249</v>
      </c>
      <c r="D63" s="506">
        <v>77</v>
      </c>
      <c r="E63" s="506">
        <v>59</v>
      </c>
      <c r="F63" s="53" t="s">
        <v>170</v>
      </c>
      <c r="G63" s="53" t="s">
        <v>170</v>
      </c>
      <c r="H63" s="506" t="s">
        <v>171</v>
      </c>
    </row>
    <row r="64" spans="1:8" ht="30">
      <c r="A64" s="13" t="s">
        <v>250</v>
      </c>
      <c r="B64" s="13" t="s">
        <v>162</v>
      </c>
      <c r="C64" s="10" t="s">
        <v>251</v>
      </c>
      <c r="D64" s="506">
        <v>214</v>
      </c>
      <c r="E64" s="506">
        <v>164</v>
      </c>
      <c r="F64" s="53" t="s">
        <v>170</v>
      </c>
      <c r="G64" s="53" t="s">
        <v>170</v>
      </c>
      <c r="H64" s="506" t="s">
        <v>171</v>
      </c>
    </row>
    <row r="65" spans="1:8" ht="30">
      <c r="A65" s="13" t="s">
        <v>252</v>
      </c>
      <c r="B65" s="13" t="s">
        <v>162</v>
      </c>
      <c r="C65" s="10" t="s">
        <v>253</v>
      </c>
      <c r="D65" s="506">
        <v>328</v>
      </c>
      <c r="E65" s="506">
        <v>252</v>
      </c>
      <c r="F65" s="53" t="s">
        <v>170</v>
      </c>
      <c r="G65" s="53" t="s">
        <v>170</v>
      </c>
      <c r="H65" s="506" t="s">
        <v>171</v>
      </c>
    </row>
    <row r="66" spans="1:8">
      <c r="D66" s="508"/>
      <c r="E66" s="508"/>
      <c r="F66" s="508"/>
      <c r="G66" s="508"/>
    </row>
    <row r="67" spans="1:8" ht="30">
      <c r="A67" s="13" t="s">
        <v>254</v>
      </c>
      <c r="B67" s="13" t="s">
        <v>162</v>
      </c>
      <c r="C67" s="10" t="s">
        <v>255</v>
      </c>
      <c r="D67" s="506">
        <v>104</v>
      </c>
      <c r="E67" s="506">
        <v>80</v>
      </c>
      <c r="F67" s="53" t="s">
        <v>170</v>
      </c>
      <c r="G67" s="53" t="s">
        <v>170</v>
      </c>
      <c r="H67" s="506" t="s">
        <v>171</v>
      </c>
    </row>
    <row r="68" spans="1:8" ht="30">
      <c r="A68" s="13" t="s">
        <v>256</v>
      </c>
      <c r="B68" s="13" t="s">
        <v>162</v>
      </c>
      <c r="C68" s="10" t="s">
        <v>257</v>
      </c>
      <c r="D68" s="506">
        <v>289</v>
      </c>
      <c r="E68" s="506">
        <v>222</v>
      </c>
      <c r="F68" s="53" t="s">
        <v>170</v>
      </c>
      <c r="G68" s="53" t="s">
        <v>170</v>
      </c>
      <c r="H68" s="506" t="s">
        <v>171</v>
      </c>
    </row>
    <row r="69" spans="1:8" ht="30">
      <c r="A69" s="13" t="s">
        <v>258</v>
      </c>
      <c r="B69" s="13" t="s">
        <v>162</v>
      </c>
      <c r="C69" s="10" t="s">
        <v>259</v>
      </c>
      <c r="D69" s="506">
        <v>445</v>
      </c>
      <c r="E69" s="506">
        <v>342</v>
      </c>
      <c r="F69" s="53" t="s">
        <v>170</v>
      </c>
      <c r="G69" s="53" t="s">
        <v>170</v>
      </c>
      <c r="H69" s="506" t="s">
        <v>171</v>
      </c>
    </row>
    <row r="70" spans="1:8">
      <c r="D70" s="508"/>
      <c r="E70" s="508"/>
      <c r="F70" s="508"/>
      <c r="G70" s="508"/>
    </row>
    <row r="71" spans="1:8" ht="30">
      <c r="A71" s="13" t="s">
        <v>260</v>
      </c>
      <c r="B71" s="13" t="s">
        <v>162</v>
      </c>
      <c r="C71" s="10" t="s">
        <v>261</v>
      </c>
      <c r="D71" s="506">
        <v>78</v>
      </c>
      <c r="E71" s="506">
        <v>60</v>
      </c>
      <c r="F71" s="53" t="s">
        <v>170</v>
      </c>
      <c r="G71" s="53" t="s">
        <v>170</v>
      </c>
      <c r="H71" s="506" t="s">
        <v>171</v>
      </c>
    </row>
    <row r="72" spans="1:8" ht="30">
      <c r="A72" s="13" t="s">
        <v>262</v>
      </c>
      <c r="B72" s="13" t="s">
        <v>162</v>
      </c>
      <c r="C72" s="10" t="s">
        <v>263</v>
      </c>
      <c r="D72" s="506">
        <v>218</v>
      </c>
      <c r="E72" s="506">
        <v>167</v>
      </c>
      <c r="F72" s="53" t="s">
        <v>170</v>
      </c>
      <c r="G72" s="53" t="s">
        <v>170</v>
      </c>
      <c r="H72" s="506" t="s">
        <v>171</v>
      </c>
    </row>
    <row r="73" spans="1:8" ht="30">
      <c r="A73" s="13" t="s">
        <v>264</v>
      </c>
      <c r="B73" s="13" t="s">
        <v>162</v>
      </c>
      <c r="C73" s="10" t="s">
        <v>265</v>
      </c>
      <c r="D73" s="506">
        <v>335</v>
      </c>
      <c r="E73" s="506">
        <v>258</v>
      </c>
      <c r="F73" s="53" t="s">
        <v>170</v>
      </c>
      <c r="G73" s="53" t="s">
        <v>170</v>
      </c>
      <c r="H73" s="506" t="s">
        <v>171</v>
      </c>
    </row>
    <row r="74" spans="1:8">
      <c r="A74" s="2"/>
      <c r="B74" s="2"/>
      <c r="C74" s="22"/>
      <c r="D74" s="15"/>
      <c r="E74" s="166"/>
      <c r="F74" s="16"/>
      <c r="G74" s="16"/>
      <c r="H74" s="2"/>
    </row>
    <row r="75" spans="1:8">
      <c r="A75" s="11" t="s">
        <v>162</v>
      </c>
      <c r="B75" s="11"/>
      <c r="C75" s="11"/>
      <c r="D75" s="1" t="s">
        <v>163</v>
      </c>
      <c r="E75" s="384" t="s">
        <v>266</v>
      </c>
    </row>
    <row r="76" spans="1:8" ht="30">
      <c r="A76" s="74" t="s">
        <v>267</v>
      </c>
      <c r="B76" s="13" t="s">
        <v>162</v>
      </c>
      <c r="C76" s="10" t="s">
        <v>268</v>
      </c>
      <c r="D76" s="506">
        <v>1365</v>
      </c>
      <c r="E76" s="506">
        <v>1049</v>
      </c>
    </row>
    <row r="77" spans="1:8" ht="30">
      <c r="A77" s="74" t="s">
        <v>269</v>
      </c>
      <c r="B77" s="13" t="s">
        <v>162</v>
      </c>
      <c r="C77" s="10" t="s">
        <v>270</v>
      </c>
      <c r="D77" s="506">
        <v>1885</v>
      </c>
      <c r="E77" s="506">
        <v>1449</v>
      </c>
    </row>
    <row r="78" spans="1:8" ht="30">
      <c r="A78" s="74" t="s">
        <v>271</v>
      </c>
      <c r="B78" s="13" t="s">
        <v>162</v>
      </c>
      <c r="C78" s="10" t="s">
        <v>272</v>
      </c>
      <c r="D78" s="506">
        <v>2535</v>
      </c>
      <c r="E78" s="506">
        <v>1949</v>
      </c>
    </row>
    <row r="79" spans="1:8" ht="30">
      <c r="A79" s="74" t="s">
        <v>273</v>
      </c>
      <c r="B79" s="13" t="s">
        <v>162</v>
      </c>
      <c r="C79" s="10" t="s">
        <v>274</v>
      </c>
      <c r="D79" s="506">
        <v>3185</v>
      </c>
      <c r="E79" s="506">
        <v>2449</v>
      </c>
    </row>
    <row r="81" spans="1:5">
      <c r="A81" s="11" t="s">
        <v>275</v>
      </c>
      <c r="B81" s="11"/>
      <c r="C81" s="11"/>
      <c r="D81" s="1" t="s">
        <v>163</v>
      </c>
      <c r="E81" s="384" t="s">
        <v>266</v>
      </c>
    </row>
    <row r="82" spans="1:5" ht="30">
      <c r="A82" s="13" t="s">
        <v>276</v>
      </c>
      <c r="B82" s="13" t="s">
        <v>275</v>
      </c>
      <c r="C82" s="10" t="s">
        <v>277</v>
      </c>
      <c r="D82" s="506">
        <v>147</v>
      </c>
      <c r="E82" s="506">
        <v>113</v>
      </c>
    </row>
    <row r="83" spans="1:5" ht="30">
      <c r="A83" s="13" t="s">
        <v>278</v>
      </c>
      <c r="B83" s="13" t="s">
        <v>275</v>
      </c>
      <c r="C83" s="10" t="s">
        <v>279</v>
      </c>
      <c r="D83" s="506">
        <v>221</v>
      </c>
      <c r="E83" s="506">
        <v>170</v>
      </c>
    </row>
    <row r="84" spans="1:5" ht="30">
      <c r="A84" s="13" t="s">
        <v>280</v>
      </c>
      <c r="B84" s="13" t="s">
        <v>275</v>
      </c>
      <c r="C84" s="10" t="s">
        <v>281</v>
      </c>
      <c r="D84" s="506">
        <v>225</v>
      </c>
      <c r="E84" s="506">
        <v>173</v>
      </c>
    </row>
    <row r="85" spans="1:5" ht="30">
      <c r="A85" s="13" t="s">
        <v>282</v>
      </c>
      <c r="B85" s="13" t="s">
        <v>275</v>
      </c>
      <c r="C85" s="10" t="s">
        <v>283</v>
      </c>
      <c r="D85" s="506">
        <v>338</v>
      </c>
      <c r="E85" s="506">
        <v>260</v>
      </c>
    </row>
    <row r="86" spans="1:5" ht="30">
      <c r="A86" s="13" t="s">
        <v>284</v>
      </c>
      <c r="B86" s="13" t="s">
        <v>275</v>
      </c>
      <c r="C86" s="10" t="s">
        <v>285</v>
      </c>
      <c r="D86" s="506">
        <v>293</v>
      </c>
      <c r="E86" s="506">
        <v>225</v>
      </c>
    </row>
    <row r="87" spans="1:5" ht="30">
      <c r="A87" s="13" t="s">
        <v>286</v>
      </c>
      <c r="B87" s="13" t="s">
        <v>275</v>
      </c>
      <c r="C87" s="10" t="s">
        <v>287</v>
      </c>
      <c r="D87" s="506">
        <v>440</v>
      </c>
      <c r="E87" s="506">
        <v>338</v>
      </c>
    </row>
    <row r="88" spans="1:5" ht="30">
      <c r="A88" s="13" t="s">
        <v>288</v>
      </c>
      <c r="B88" s="13" t="s">
        <v>275</v>
      </c>
      <c r="C88" s="10" t="s">
        <v>289</v>
      </c>
      <c r="D88" s="506">
        <v>566</v>
      </c>
      <c r="E88" s="506">
        <v>435</v>
      </c>
    </row>
    <row r="89" spans="1:5" ht="30">
      <c r="A89" s="13" t="s">
        <v>290</v>
      </c>
      <c r="B89" s="13" t="s">
        <v>275</v>
      </c>
      <c r="C89" s="10" t="s">
        <v>291</v>
      </c>
      <c r="D89" s="506">
        <v>849</v>
      </c>
      <c r="E89" s="506">
        <v>653</v>
      </c>
    </row>
    <row r="91" spans="1:5">
      <c r="A91" s="11" t="s">
        <v>292</v>
      </c>
      <c r="B91" s="11"/>
      <c r="C91" s="11"/>
      <c r="D91" s="1" t="s">
        <v>163</v>
      </c>
      <c r="E91" s="384" t="s">
        <v>266</v>
      </c>
    </row>
    <row r="92" spans="1:5">
      <c r="A92" s="74" t="s">
        <v>293</v>
      </c>
      <c r="B92" s="13" t="s">
        <v>292</v>
      </c>
      <c r="C92" s="74" t="s">
        <v>294</v>
      </c>
      <c r="D92" s="506">
        <v>195</v>
      </c>
      <c r="E92" s="506">
        <v>150</v>
      </c>
    </row>
    <row r="93" spans="1:5">
      <c r="A93" s="74" t="s">
        <v>295</v>
      </c>
      <c r="B93" s="13" t="s">
        <v>292</v>
      </c>
      <c r="C93" s="74" t="s">
        <v>296</v>
      </c>
      <c r="D93" s="506">
        <v>293</v>
      </c>
      <c r="E93" s="506">
        <v>225</v>
      </c>
    </row>
    <row r="94" spans="1:5" ht="45">
      <c r="A94" s="13" t="s">
        <v>297</v>
      </c>
      <c r="B94" s="13" t="s">
        <v>292</v>
      </c>
      <c r="C94" s="10" t="s">
        <v>298</v>
      </c>
      <c r="D94" s="506">
        <v>293</v>
      </c>
      <c r="E94" s="506">
        <v>225</v>
      </c>
    </row>
    <row r="95" spans="1:5" ht="45">
      <c r="A95" s="13" t="s">
        <v>299</v>
      </c>
      <c r="B95" s="13" t="s">
        <v>292</v>
      </c>
      <c r="C95" s="10" t="s">
        <v>300</v>
      </c>
      <c r="D95" s="506">
        <v>440</v>
      </c>
      <c r="E95" s="506">
        <v>338</v>
      </c>
    </row>
    <row r="96" spans="1:5" ht="30">
      <c r="A96" s="13" t="s">
        <v>301</v>
      </c>
      <c r="B96" s="13" t="s">
        <v>292</v>
      </c>
      <c r="C96" s="10" t="s">
        <v>302</v>
      </c>
      <c r="D96" s="506">
        <v>952</v>
      </c>
      <c r="E96" s="506">
        <v>732</v>
      </c>
    </row>
    <row r="97" spans="1:5" ht="30">
      <c r="A97" s="13" t="s">
        <v>303</v>
      </c>
      <c r="B97" s="13" t="s">
        <v>292</v>
      </c>
      <c r="C97" s="10" t="s">
        <v>304</v>
      </c>
      <c r="D97" s="506">
        <v>1428</v>
      </c>
      <c r="E97" s="506">
        <v>1098</v>
      </c>
    </row>
    <row r="98" spans="1:5" ht="30">
      <c r="A98" s="13" t="s">
        <v>305</v>
      </c>
      <c r="B98" s="13" t="s">
        <v>292</v>
      </c>
      <c r="C98" s="10" t="s">
        <v>306</v>
      </c>
      <c r="D98" s="506">
        <v>2145</v>
      </c>
      <c r="E98" s="506">
        <v>1650</v>
      </c>
    </row>
    <row r="99" spans="1:5" ht="30">
      <c r="A99" s="13" t="s">
        <v>307</v>
      </c>
      <c r="B99" s="13" t="s">
        <v>292</v>
      </c>
      <c r="C99" s="10" t="s">
        <v>308</v>
      </c>
      <c r="D99" s="506">
        <v>3218</v>
      </c>
      <c r="E99" s="506">
        <v>2475</v>
      </c>
    </row>
    <row r="101" spans="1:5">
      <c r="A101" s="11" t="s">
        <v>309</v>
      </c>
      <c r="B101" s="11"/>
      <c r="C101" s="11"/>
      <c r="D101" s="1" t="s">
        <v>163</v>
      </c>
      <c r="E101" s="384" t="s">
        <v>266</v>
      </c>
    </row>
    <row r="102" spans="1:5" ht="30">
      <c r="A102" s="13" t="s">
        <v>310</v>
      </c>
      <c r="B102" s="13" t="s">
        <v>309</v>
      </c>
      <c r="C102" s="10" t="s">
        <v>311</v>
      </c>
      <c r="D102" s="506">
        <v>1800</v>
      </c>
      <c r="E102" s="506">
        <v>1350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6AB1C-5589-4E5E-8C17-E1D9D1546239}">
  <sheetPr>
    <tabColor rgb="FF7030A0"/>
    <pageSetUpPr fitToPage="1"/>
  </sheetPr>
  <dimension ref="A1:I126"/>
  <sheetViews>
    <sheetView topLeftCell="A78" zoomScaleNormal="100" workbookViewId="0">
      <selection activeCell="F92" sqref="F92:F99"/>
    </sheetView>
  </sheetViews>
  <sheetFormatPr defaultRowHeight="15"/>
  <cols>
    <col min="1" max="1" width="33.85546875" customWidth="1"/>
    <col min="2" max="2" width="123.42578125" bestFit="1" customWidth="1"/>
    <col min="3" max="3" width="16.5703125" customWidth="1"/>
    <col min="4" max="4" width="11.42578125" style="45" customWidth="1"/>
    <col min="5" max="5" width="19.140625" style="45" customWidth="1"/>
    <col min="6" max="6" width="20.5703125" style="45" customWidth="1"/>
    <col min="7" max="7" width="17" style="45" customWidth="1"/>
    <col min="8" max="8" width="16.140625" style="45" customWidth="1"/>
    <col min="9" max="9" width="15.5703125" customWidth="1"/>
  </cols>
  <sheetData>
    <row r="1" spans="1:8">
      <c r="A1" s="555"/>
      <c r="B1" s="555"/>
      <c r="C1" s="555"/>
      <c r="D1" s="555"/>
      <c r="E1" s="555"/>
      <c r="F1" s="555"/>
      <c r="G1" s="555"/>
      <c r="H1" s="555"/>
    </row>
    <row r="2" spans="1:8">
      <c r="A2" s="555"/>
      <c r="B2" s="555"/>
      <c r="C2" s="555"/>
      <c r="D2" s="555"/>
      <c r="E2" s="555"/>
      <c r="F2" s="555"/>
      <c r="G2" s="555"/>
      <c r="H2" s="555"/>
    </row>
    <row r="3" spans="1:8">
      <c r="A3" s="555"/>
      <c r="B3" s="555"/>
      <c r="C3" s="555"/>
      <c r="D3" s="555"/>
      <c r="E3" s="555"/>
      <c r="F3" s="555"/>
      <c r="G3" s="555"/>
      <c r="H3" s="555"/>
    </row>
    <row r="4" spans="1:8">
      <c r="A4" s="555"/>
      <c r="B4" s="555"/>
      <c r="C4" s="555"/>
      <c r="D4" s="555"/>
      <c r="E4" s="555"/>
      <c r="F4" s="555"/>
      <c r="G4" s="555"/>
      <c r="H4" s="555"/>
    </row>
    <row r="5" spans="1:8">
      <c r="A5" s="555"/>
      <c r="B5" s="555"/>
      <c r="C5" s="555"/>
      <c r="D5" s="555"/>
      <c r="E5" s="555"/>
      <c r="F5" s="555"/>
      <c r="G5" s="555"/>
      <c r="H5" s="555"/>
    </row>
    <row r="6" spans="1:8">
      <c r="A6" s="555"/>
      <c r="B6" s="555"/>
      <c r="C6" s="555"/>
      <c r="D6" s="555"/>
      <c r="E6" s="555"/>
      <c r="F6" s="555"/>
      <c r="G6" s="555"/>
      <c r="H6" s="555"/>
    </row>
    <row r="7" spans="1:8">
      <c r="A7" s="555"/>
      <c r="B7" s="555"/>
      <c r="C7" s="555"/>
      <c r="D7" s="555"/>
      <c r="E7" s="555"/>
      <c r="F7" s="555"/>
      <c r="G7" s="555"/>
      <c r="H7" s="555"/>
    </row>
    <row r="8" spans="1:8" ht="38.25">
      <c r="A8" s="154" t="s">
        <v>312</v>
      </c>
      <c r="B8" s="154"/>
      <c r="C8" s="154"/>
      <c r="D8" s="154"/>
      <c r="E8" s="154"/>
      <c r="F8" s="154"/>
      <c r="G8" s="154"/>
      <c r="H8" s="154"/>
    </row>
    <row r="9" spans="1:8" ht="38.25">
      <c r="A9" s="154" t="s">
        <v>313</v>
      </c>
      <c r="B9" s="154"/>
      <c r="C9" s="154"/>
      <c r="D9" s="154"/>
      <c r="E9" s="154"/>
      <c r="F9" s="154"/>
      <c r="G9" s="154"/>
      <c r="H9" s="154"/>
    </row>
    <row r="10" spans="1:8" ht="24">
      <c r="A10" s="170" t="s">
        <v>18</v>
      </c>
      <c r="B10" s="170"/>
      <c r="C10" s="170"/>
      <c r="D10" s="170"/>
      <c r="E10" s="170"/>
      <c r="F10" s="170"/>
      <c r="G10" s="170"/>
      <c r="H10" s="170"/>
    </row>
    <row r="11" spans="1:8" ht="24">
      <c r="A11" s="170" t="s">
        <v>314</v>
      </c>
      <c r="B11" s="170"/>
      <c r="C11" s="170"/>
      <c r="D11" s="170"/>
      <c r="E11" s="170"/>
      <c r="F11" s="170"/>
      <c r="G11" s="170"/>
      <c r="H11" s="170"/>
    </row>
    <row r="12" spans="1:8" ht="24">
      <c r="A12" s="170" t="s">
        <v>20</v>
      </c>
      <c r="B12" s="170"/>
      <c r="C12" s="170"/>
      <c r="D12" s="170"/>
      <c r="E12" s="170"/>
      <c r="F12" s="170"/>
      <c r="G12" s="170"/>
      <c r="H12" s="170"/>
    </row>
    <row r="13" spans="1:8">
      <c r="A13" s="100"/>
      <c r="B13" s="100"/>
      <c r="C13" s="100"/>
      <c r="D13" s="160"/>
      <c r="E13" s="160"/>
      <c r="F13" s="160"/>
      <c r="G13" s="160"/>
      <c r="H13" s="160"/>
    </row>
    <row r="14" spans="1:8" s="22" customFormat="1" ht="30">
      <c r="A14" s="21" t="s">
        <v>21</v>
      </c>
      <c r="B14" s="21" t="s">
        <v>22</v>
      </c>
      <c r="C14" s="21" t="s">
        <v>315</v>
      </c>
      <c r="D14" s="77" t="s">
        <v>316</v>
      </c>
      <c r="E14" s="493" t="s">
        <v>317</v>
      </c>
      <c r="F14" s="493" t="s">
        <v>318</v>
      </c>
    </row>
    <row r="15" spans="1:8">
      <c r="A15" s="2"/>
      <c r="B15" s="2"/>
      <c r="C15" s="2"/>
      <c r="D15" s="23"/>
      <c r="E15" s="23"/>
      <c r="F15" s="23"/>
      <c r="G15"/>
      <c r="H15"/>
    </row>
    <row r="16" spans="1:8">
      <c r="A16" s="11" t="s">
        <v>319</v>
      </c>
      <c r="B16" s="11"/>
      <c r="C16" s="11"/>
      <c r="D16" s="24"/>
      <c r="E16" s="24"/>
      <c r="F16" s="24"/>
      <c r="G16"/>
      <c r="H16"/>
    </row>
    <row r="17" spans="1:8" s="5" customFormat="1">
      <c r="A17" s="26" t="s">
        <v>320</v>
      </c>
      <c r="B17" s="10" t="s">
        <v>321</v>
      </c>
      <c r="C17" s="27" t="s">
        <v>322</v>
      </c>
      <c r="D17" s="497">
        <v>1615</v>
      </c>
      <c r="E17" s="497">
        <v>967</v>
      </c>
      <c r="F17" s="53" t="s">
        <v>170</v>
      </c>
    </row>
    <row r="18" spans="1:8">
      <c r="A18" s="26" t="s">
        <v>323</v>
      </c>
      <c r="B18" s="10" t="s">
        <v>324</v>
      </c>
      <c r="C18" s="27" t="s">
        <v>322</v>
      </c>
      <c r="D18" s="497">
        <v>35</v>
      </c>
      <c r="E18" s="497">
        <v>31</v>
      </c>
      <c r="F18" s="53" t="s">
        <v>170</v>
      </c>
      <c r="G18"/>
      <c r="H18"/>
    </row>
    <row r="19" spans="1:8" ht="15" customHeight="1">
      <c r="A19" s="26" t="s">
        <v>325</v>
      </c>
      <c r="B19" s="162" t="s">
        <v>326</v>
      </c>
      <c r="C19" s="27" t="s">
        <v>322</v>
      </c>
      <c r="D19" s="497">
        <v>116</v>
      </c>
      <c r="E19" s="497">
        <v>105</v>
      </c>
      <c r="F19" s="53" t="s">
        <v>170</v>
      </c>
      <c r="G19"/>
      <c r="H19"/>
    </row>
    <row r="20" spans="1:8">
      <c r="A20" s="26" t="s">
        <v>327</v>
      </c>
      <c r="B20" s="10" t="s">
        <v>328</v>
      </c>
      <c r="C20" s="25" t="s">
        <v>322</v>
      </c>
      <c r="D20" s="497">
        <v>1615</v>
      </c>
      <c r="E20" s="497">
        <v>650</v>
      </c>
      <c r="F20" s="53" t="s">
        <v>170</v>
      </c>
      <c r="G20"/>
      <c r="H20"/>
    </row>
    <row r="21" spans="1:8" ht="15.75">
      <c r="A21" s="28"/>
      <c r="B21" s="29"/>
      <c r="C21" s="30"/>
      <c r="D21" s="498"/>
      <c r="E21" s="498"/>
      <c r="F21" s="498"/>
      <c r="G21"/>
      <c r="H21"/>
    </row>
    <row r="22" spans="1:8" ht="15" customHeight="1">
      <c r="A22" s="31" t="s">
        <v>329</v>
      </c>
      <c r="B22" s="31"/>
      <c r="C22" s="32"/>
      <c r="D22" s="499"/>
      <c r="E22" s="499"/>
      <c r="F22" s="499"/>
      <c r="G22"/>
      <c r="H22"/>
    </row>
    <row r="23" spans="1:8" s="22" customFormat="1">
      <c r="A23" s="10" t="s">
        <v>330</v>
      </c>
      <c r="B23" s="10" t="s">
        <v>331</v>
      </c>
      <c r="C23" s="25" t="s">
        <v>322</v>
      </c>
      <c r="D23" s="497">
        <v>3485</v>
      </c>
      <c r="E23" s="497">
        <v>3050</v>
      </c>
      <c r="F23" s="53" t="s">
        <v>170</v>
      </c>
    </row>
    <row r="24" spans="1:8" ht="15" customHeight="1">
      <c r="A24" s="33" t="s">
        <v>332</v>
      </c>
      <c r="B24" s="33" t="s">
        <v>333</v>
      </c>
      <c r="C24" s="25" t="s">
        <v>322</v>
      </c>
      <c r="D24" s="497">
        <v>3485</v>
      </c>
      <c r="E24" s="497">
        <v>1850</v>
      </c>
      <c r="F24" s="53" t="s">
        <v>170</v>
      </c>
      <c r="G24"/>
      <c r="H24"/>
    </row>
    <row r="25" spans="1:8" ht="15.75">
      <c r="A25" s="28"/>
      <c r="B25" s="29"/>
      <c r="C25" s="30"/>
      <c r="D25" s="498"/>
      <c r="E25" s="498"/>
      <c r="F25" s="498"/>
      <c r="G25"/>
      <c r="H25"/>
    </row>
    <row r="26" spans="1:8" ht="15" customHeight="1">
      <c r="A26" s="31" t="s">
        <v>334</v>
      </c>
      <c r="B26" s="31"/>
      <c r="C26" s="32"/>
      <c r="D26" s="499"/>
      <c r="E26" s="499"/>
      <c r="F26" s="499"/>
      <c r="G26"/>
      <c r="H26"/>
    </row>
    <row r="27" spans="1:8" s="22" customFormat="1">
      <c r="A27" s="10" t="s">
        <v>122</v>
      </c>
      <c r="B27" s="10" t="s">
        <v>335</v>
      </c>
      <c r="C27" s="381" t="s">
        <v>322</v>
      </c>
      <c r="D27" s="497">
        <v>4495</v>
      </c>
      <c r="E27" s="497">
        <v>3719</v>
      </c>
      <c r="F27" s="53" t="s">
        <v>170</v>
      </c>
      <c r="G27" s="544"/>
    </row>
    <row r="28" spans="1:8" s="22" customFormat="1">
      <c r="A28" s="13" t="s">
        <v>336</v>
      </c>
      <c r="B28" s="13" t="s">
        <v>337</v>
      </c>
      <c r="C28" s="25" t="s">
        <v>322</v>
      </c>
      <c r="D28" s="497">
        <v>4495</v>
      </c>
      <c r="E28" s="497">
        <v>2400</v>
      </c>
      <c r="F28" s="53" t="s">
        <v>170</v>
      </c>
    </row>
    <row r="29" spans="1:8" s="22" customFormat="1">
      <c r="A29" s="13" t="s">
        <v>338</v>
      </c>
      <c r="B29" s="13" t="s">
        <v>339</v>
      </c>
      <c r="C29" s="35"/>
      <c r="D29" s="497">
        <v>41</v>
      </c>
      <c r="E29" s="497">
        <v>32</v>
      </c>
      <c r="F29" s="53" t="s">
        <v>170</v>
      </c>
    </row>
    <row r="30" spans="1:8">
      <c r="A30" s="2"/>
      <c r="B30" s="2"/>
      <c r="C30" s="34"/>
      <c r="D30" s="500"/>
      <c r="E30" s="500"/>
      <c r="F30" s="500"/>
      <c r="G30"/>
      <c r="H30"/>
    </row>
    <row r="31" spans="1:8" ht="15" customHeight="1">
      <c r="A31" s="31" t="s">
        <v>340</v>
      </c>
      <c r="B31" s="31"/>
      <c r="C31" s="32"/>
      <c r="D31" s="499"/>
      <c r="E31" s="499"/>
      <c r="F31" s="499"/>
      <c r="G31"/>
      <c r="H31"/>
    </row>
    <row r="32" spans="1:8" ht="15" customHeight="1">
      <c r="A32" s="26">
        <v>101860</v>
      </c>
      <c r="B32" s="13" t="s">
        <v>341</v>
      </c>
      <c r="C32" s="35"/>
      <c r="D32" s="497">
        <v>525</v>
      </c>
      <c r="E32" s="497">
        <v>383</v>
      </c>
      <c r="F32" s="53" t="s">
        <v>170</v>
      </c>
      <c r="G32"/>
      <c r="H32"/>
    </row>
    <row r="33" spans="1:9" ht="15" customHeight="1">
      <c r="A33" s="13" t="s">
        <v>338</v>
      </c>
      <c r="B33" s="13" t="s">
        <v>339</v>
      </c>
      <c r="C33" s="35"/>
      <c r="D33" s="497">
        <v>41</v>
      </c>
      <c r="E33" s="497">
        <v>32</v>
      </c>
      <c r="F33" s="53" t="s">
        <v>170</v>
      </c>
      <c r="G33"/>
      <c r="H33"/>
    </row>
    <row r="34" spans="1:9" ht="15" customHeight="1">
      <c r="A34" s="13" t="s">
        <v>342</v>
      </c>
      <c r="B34" s="13" t="s">
        <v>343</v>
      </c>
      <c r="C34" s="35"/>
      <c r="D34" s="497">
        <v>17</v>
      </c>
      <c r="E34" s="497">
        <v>13</v>
      </c>
      <c r="F34" s="53" t="s">
        <v>170</v>
      </c>
      <c r="G34"/>
      <c r="H34"/>
    </row>
    <row r="35" spans="1:9" ht="15" customHeight="1">
      <c r="A35" s="13" t="s">
        <v>344</v>
      </c>
      <c r="B35" s="13" t="s">
        <v>345</v>
      </c>
      <c r="C35" s="35"/>
      <c r="D35" s="497">
        <v>14</v>
      </c>
      <c r="E35" s="497">
        <v>12</v>
      </c>
      <c r="F35" s="53" t="s">
        <v>170</v>
      </c>
      <c r="G35"/>
      <c r="H35"/>
    </row>
    <row r="36" spans="1:9" ht="15" customHeight="1">
      <c r="A36" s="13" t="s">
        <v>346</v>
      </c>
      <c r="B36" s="13" t="s">
        <v>347</v>
      </c>
      <c r="C36" s="35"/>
      <c r="D36" s="497">
        <v>2099</v>
      </c>
      <c r="E36" s="497">
        <v>1799</v>
      </c>
      <c r="F36" s="53" t="s">
        <v>170</v>
      </c>
      <c r="G36"/>
      <c r="H36"/>
      <c r="I36" s="526"/>
    </row>
    <row r="37" spans="1:9" ht="30">
      <c r="A37" s="13" t="s">
        <v>346</v>
      </c>
      <c r="B37" s="9" t="s">
        <v>348</v>
      </c>
      <c r="C37" s="35"/>
      <c r="D37" s="497">
        <v>2099</v>
      </c>
      <c r="E37" s="497">
        <v>1300</v>
      </c>
      <c r="F37" s="53" t="s">
        <v>170</v>
      </c>
      <c r="G37"/>
      <c r="H37"/>
      <c r="I37" s="526"/>
    </row>
    <row r="38" spans="1:9" ht="15" customHeight="1">
      <c r="A38" s="13" t="s">
        <v>349</v>
      </c>
      <c r="B38" s="13" t="s">
        <v>350</v>
      </c>
      <c r="C38" s="35"/>
      <c r="D38" s="497">
        <v>41</v>
      </c>
      <c r="E38" s="497">
        <v>32</v>
      </c>
      <c r="F38" s="53" t="s">
        <v>170</v>
      </c>
      <c r="G38"/>
      <c r="H38"/>
    </row>
    <row r="39" spans="1:9" ht="15" customHeight="1">
      <c r="A39" s="13" t="s">
        <v>351</v>
      </c>
      <c r="B39" s="13" t="s">
        <v>352</v>
      </c>
      <c r="C39" s="35"/>
      <c r="D39" s="497">
        <v>17</v>
      </c>
      <c r="E39" s="497">
        <v>13</v>
      </c>
      <c r="F39" s="53" t="s">
        <v>170</v>
      </c>
      <c r="G39"/>
      <c r="H39"/>
    </row>
    <row r="40" spans="1:9">
      <c r="A40" s="2"/>
      <c r="B40" s="2"/>
      <c r="C40" s="34"/>
      <c r="D40" s="500"/>
      <c r="E40" s="500"/>
      <c r="F40" s="500"/>
      <c r="G40"/>
      <c r="H40"/>
    </row>
    <row r="41" spans="1:9" ht="15" customHeight="1">
      <c r="A41" s="31" t="s">
        <v>353</v>
      </c>
      <c r="B41" s="31"/>
      <c r="C41" s="32"/>
      <c r="D41" s="499"/>
      <c r="E41" s="499"/>
      <c r="F41" s="499"/>
      <c r="G41"/>
      <c r="H41"/>
    </row>
    <row r="42" spans="1:9" s="22" customFormat="1">
      <c r="A42" s="10"/>
      <c r="B42" s="36" t="s">
        <v>354</v>
      </c>
      <c r="C42" s="37"/>
      <c r="D42" s="79"/>
      <c r="E42" s="79"/>
      <c r="F42" s="79"/>
    </row>
    <row r="43" spans="1:9" s="22" customFormat="1" ht="35.450000000000003" customHeight="1">
      <c r="A43" s="10" t="s">
        <v>355</v>
      </c>
      <c r="B43" s="10" t="s">
        <v>356</v>
      </c>
      <c r="C43" s="25" t="s">
        <v>322</v>
      </c>
      <c r="D43" s="497">
        <v>4495</v>
      </c>
      <c r="E43" s="497">
        <v>3719</v>
      </c>
      <c r="F43" s="53" t="s">
        <v>170</v>
      </c>
    </row>
    <row r="44" spans="1:9" s="22" customFormat="1" ht="39" customHeight="1">
      <c r="A44" s="10" t="s">
        <v>357</v>
      </c>
      <c r="B44" s="10" t="s">
        <v>358</v>
      </c>
      <c r="C44" s="25" t="s">
        <v>322</v>
      </c>
      <c r="D44" s="79">
        <v>4400</v>
      </c>
      <c r="E44" s="497">
        <v>3366</v>
      </c>
      <c r="F44" s="53" t="s">
        <v>170</v>
      </c>
    </row>
    <row r="45" spans="1:9" s="22" customFormat="1" ht="50.25" customHeight="1">
      <c r="A45" s="10" t="s">
        <v>124</v>
      </c>
      <c r="B45" s="10" t="s">
        <v>359</v>
      </c>
      <c r="C45" s="25" t="s">
        <v>322</v>
      </c>
      <c r="D45" s="79">
        <v>8895</v>
      </c>
      <c r="E45" s="497">
        <v>7085</v>
      </c>
      <c r="F45" s="53" t="s">
        <v>170</v>
      </c>
    </row>
    <row r="46" spans="1:9" s="22" customFormat="1">
      <c r="A46" s="10" t="s">
        <v>360</v>
      </c>
      <c r="B46" s="10" t="s">
        <v>361</v>
      </c>
      <c r="C46" s="25" t="s">
        <v>322</v>
      </c>
      <c r="D46" s="79">
        <v>8895</v>
      </c>
      <c r="E46" s="497">
        <v>4500</v>
      </c>
      <c r="F46" s="53" t="s">
        <v>170</v>
      </c>
    </row>
    <row r="47" spans="1:9" ht="47.45" customHeight="1">
      <c r="A47" s="10" t="s">
        <v>362</v>
      </c>
      <c r="B47" s="10" t="s">
        <v>363</v>
      </c>
      <c r="C47" s="25"/>
      <c r="D47" s="79">
        <v>10999</v>
      </c>
      <c r="E47" s="497">
        <v>8585</v>
      </c>
      <c r="F47" s="53" t="s">
        <v>170</v>
      </c>
      <c r="G47"/>
      <c r="H47"/>
    </row>
    <row r="48" spans="1:9">
      <c r="A48" s="2"/>
      <c r="B48" s="2"/>
      <c r="C48" s="2"/>
      <c r="D48" s="500"/>
      <c r="E48" s="500"/>
      <c r="F48" s="500"/>
      <c r="G48"/>
      <c r="H48"/>
    </row>
    <row r="49" spans="1:8">
      <c r="A49" s="31" t="s">
        <v>364</v>
      </c>
      <c r="B49" s="31"/>
      <c r="C49" s="31"/>
      <c r="D49" s="499"/>
      <c r="E49" s="499"/>
      <c r="F49" s="499"/>
      <c r="G49"/>
      <c r="H49"/>
    </row>
    <row r="50" spans="1:8">
      <c r="A50" s="13" t="s">
        <v>365</v>
      </c>
      <c r="B50" s="13" t="s">
        <v>366</v>
      </c>
      <c r="C50" s="13"/>
      <c r="D50" s="497">
        <v>549</v>
      </c>
      <c r="E50" s="497">
        <v>405</v>
      </c>
      <c r="F50" s="53" t="s">
        <v>170</v>
      </c>
      <c r="G50"/>
      <c r="H50"/>
    </row>
    <row r="51" spans="1:8">
      <c r="D51" s="501"/>
      <c r="E51" s="501"/>
      <c r="F51" s="501"/>
      <c r="G51"/>
      <c r="H51"/>
    </row>
    <row r="52" spans="1:8">
      <c r="A52" s="31" t="s">
        <v>367</v>
      </c>
      <c r="B52" s="31"/>
      <c r="C52" s="31"/>
      <c r="D52" s="499"/>
      <c r="E52" s="499"/>
      <c r="F52" s="499"/>
      <c r="G52"/>
      <c r="H52"/>
    </row>
    <row r="53" spans="1:8">
      <c r="A53" s="10"/>
      <c r="B53" s="36" t="s">
        <v>368</v>
      </c>
      <c r="C53" s="36"/>
      <c r="D53" s="79"/>
      <c r="E53" s="79"/>
      <c r="F53" s="79"/>
      <c r="G53"/>
      <c r="H53"/>
    </row>
    <row r="54" spans="1:8">
      <c r="A54" s="10" t="s">
        <v>369</v>
      </c>
      <c r="B54" s="10" t="s">
        <v>370</v>
      </c>
      <c r="C54" s="25" t="s">
        <v>322</v>
      </c>
      <c r="D54" s="79">
        <v>855</v>
      </c>
      <c r="E54" s="79">
        <v>719</v>
      </c>
      <c r="F54" s="53" t="s">
        <v>170</v>
      </c>
      <c r="G54"/>
      <c r="H54"/>
    </row>
    <row r="55" spans="1:8">
      <c r="A55" s="10" t="s">
        <v>160</v>
      </c>
      <c r="B55" s="10" t="s">
        <v>371</v>
      </c>
      <c r="C55" s="25" t="s">
        <v>322</v>
      </c>
      <c r="D55" s="79">
        <v>1250</v>
      </c>
      <c r="E55" s="79">
        <v>928</v>
      </c>
      <c r="F55" s="53" t="s">
        <v>170</v>
      </c>
      <c r="G55"/>
      <c r="H55"/>
    </row>
    <row r="56" spans="1:8">
      <c r="A56" s="10" t="s">
        <v>372</v>
      </c>
      <c r="B56" s="10" t="s">
        <v>373</v>
      </c>
      <c r="C56" s="25" t="s">
        <v>322</v>
      </c>
      <c r="D56" s="79">
        <v>1450</v>
      </c>
      <c r="E56" s="79">
        <v>1114</v>
      </c>
      <c r="F56" s="53" t="s">
        <v>170</v>
      </c>
      <c r="G56"/>
      <c r="H56"/>
    </row>
    <row r="57" spans="1:8">
      <c r="A57" s="10" t="s">
        <v>374</v>
      </c>
      <c r="B57" s="10" t="s">
        <v>375</v>
      </c>
      <c r="C57" s="25" t="s">
        <v>322</v>
      </c>
      <c r="D57" s="79">
        <v>1730</v>
      </c>
      <c r="E57" s="79">
        <v>1320</v>
      </c>
      <c r="F57" s="53" t="s">
        <v>170</v>
      </c>
      <c r="G57"/>
      <c r="H57"/>
    </row>
    <row r="58" spans="1:8">
      <c r="A58" s="10" t="s">
        <v>376</v>
      </c>
      <c r="B58" s="10" t="s">
        <v>377</v>
      </c>
      <c r="C58" s="25" t="s">
        <v>322</v>
      </c>
      <c r="D58" s="79">
        <v>1710</v>
      </c>
      <c r="E58" s="79">
        <v>1320</v>
      </c>
      <c r="F58" s="53" t="s">
        <v>170</v>
      </c>
      <c r="G58"/>
      <c r="H58"/>
    </row>
    <row r="59" spans="1:8">
      <c r="A59" s="10" t="s">
        <v>378</v>
      </c>
      <c r="B59" s="10" t="s">
        <v>379</v>
      </c>
      <c r="C59" s="25" t="s">
        <v>322</v>
      </c>
      <c r="D59" s="79">
        <v>1950</v>
      </c>
      <c r="E59" s="79">
        <v>1506</v>
      </c>
      <c r="F59" s="53" t="s">
        <v>170</v>
      </c>
      <c r="G59"/>
      <c r="H59"/>
    </row>
    <row r="60" spans="1:8">
      <c r="A60" s="10" t="s">
        <v>380</v>
      </c>
      <c r="B60" s="10" t="s">
        <v>381</v>
      </c>
      <c r="C60" s="25" t="s">
        <v>322</v>
      </c>
      <c r="D60" s="79">
        <v>3150</v>
      </c>
      <c r="E60" s="79">
        <v>2413</v>
      </c>
      <c r="F60" s="53" t="s">
        <v>170</v>
      </c>
      <c r="G60"/>
      <c r="H60"/>
    </row>
    <row r="61" spans="1:8">
      <c r="A61" s="10" t="s">
        <v>161</v>
      </c>
      <c r="B61" s="10" t="s">
        <v>382</v>
      </c>
      <c r="C61" s="25" t="s">
        <v>322</v>
      </c>
      <c r="D61" s="79">
        <v>1395</v>
      </c>
      <c r="E61" s="79">
        <v>930</v>
      </c>
      <c r="F61" s="53" t="s">
        <v>170</v>
      </c>
      <c r="G61"/>
      <c r="H61"/>
    </row>
    <row r="62" spans="1:8">
      <c r="A62" s="22"/>
      <c r="B62" s="22"/>
      <c r="C62" s="38"/>
      <c r="D62" s="502"/>
      <c r="E62" s="502"/>
      <c r="F62" s="502"/>
      <c r="G62"/>
      <c r="H62"/>
    </row>
    <row r="63" spans="1:8">
      <c r="A63" s="31" t="s">
        <v>383</v>
      </c>
      <c r="B63" s="31"/>
      <c r="C63" s="31"/>
      <c r="D63" s="499"/>
      <c r="E63" s="499"/>
      <c r="F63" s="499"/>
      <c r="G63"/>
      <c r="H63"/>
    </row>
    <row r="64" spans="1:8">
      <c r="A64" s="10" t="s">
        <v>384</v>
      </c>
      <c r="B64" s="10" t="s">
        <v>385</v>
      </c>
      <c r="C64" s="25" t="s">
        <v>322</v>
      </c>
      <c r="D64" s="79">
        <v>36</v>
      </c>
      <c r="E64" s="79">
        <v>21</v>
      </c>
      <c r="F64" s="53" t="s">
        <v>170</v>
      </c>
      <c r="G64"/>
      <c r="H64"/>
    </row>
    <row r="65" spans="1:8">
      <c r="A65" s="10" t="s">
        <v>386</v>
      </c>
      <c r="B65" s="10" t="s">
        <v>387</v>
      </c>
      <c r="C65" s="25" t="s">
        <v>322</v>
      </c>
      <c r="D65" s="79">
        <v>170</v>
      </c>
      <c r="E65" s="79">
        <v>99</v>
      </c>
      <c r="F65" s="53" t="s">
        <v>170</v>
      </c>
      <c r="G65"/>
      <c r="H65"/>
    </row>
    <row r="66" spans="1:8">
      <c r="A66" s="10" t="s">
        <v>388</v>
      </c>
      <c r="B66" s="10" t="s">
        <v>389</v>
      </c>
      <c r="C66" s="25" t="s">
        <v>322</v>
      </c>
      <c r="D66" s="79">
        <v>160</v>
      </c>
      <c r="E66" s="79">
        <v>94</v>
      </c>
      <c r="F66" s="53" t="s">
        <v>170</v>
      </c>
      <c r="G66"/>
      <c r="H66"/>
    </row>
    <row r="67" spans="1:8">
      <c r="D67" s="501"/>
      <c r="E67" s="501"/>
      <c r="F67" s="501"/>
      <c r="G67"/>
      <c r="H67"/>
    </row>
    <row r="68" spans="1:8">
      <c r="A68" s="31" t="s">
        <v>390</v>
      </c>
      <c r="B68" s="31"/>
      <c r="C68" s="31"/>
      <c r="D68" s="499"/>
      <c r="E68" s="499"/>
      <c r="F68" s="499"/>
      <c r="G68"/>
      <c r="H68"/>
    </row>
    <row r="69" spans="1:8">
      <c r="A69" s="10" t="s">
        <v>391</v>
      </c>
      <c r="B69" s="10" t="s">
        <v>392</v>
      </c>
      <c r="C69" s="25" t="s">
        <v>322</v>
      </c>
      <c r="D69" s="79">
        <v>1650</v>
      </c>
      <c r="E69" s="79">
        <v>1080</v>
      </c>
      <c r="F69" s="53" t="s">
        <v>170</v>
      </c>
      <c r="G69"/>
      <c r="H69"/>
    </row>
    <row r="70" spans="1:8">
      <c r="A70" s="10" t="s">
        <v>393</v>
      </c>
      <c r="B70" s="10" t="s">
        <v>394</v>
      </c>
      <c r="C70" s="25" t="s">
        <v>322</v>
      </c>
      <c r="D70" s="79">
        <v>1833</v>
      </c>
      <c r="E70" s="79">
        <v>1200</v>
      </c>
      <c r="F70" s="53" t="s">
        <v>170</v>
      </c>
      <c r="G70"/>
      <c r="H70"/>
    </row>
    <row r="71" spans="1:8">
      <c r="A71" s="10" t="s">
        <v>395</v>
      </c>
      <c r="B71" s="10" t="s">
        <v>396</v>
      </c>
      <c r="C71" s="25" t="s">
        <v>322</v>
      </c>
      <c r="D71" s="79">
        <v>2016</v>
      </c>
      <c r="E71" s="79">
        <v>1320</v>
      </c>
      <c r="F71" s="53" t="s">
        <v>170</v>
      </c>
      <c r="G71"/>
      <c r="H71"/>
    </row>
    <row r="72" spans="1:8">
      <c r="A72" s="22"/>
      <c r="B72" s="22"/>
      <c r="C72" s="38"/>
      <c r="D72" s="502"/>
      <c r="E72" s="502"/>
      <c r="F72" s="502"/>
      <c r="G72"/>
      <c r="H72"/>
    </row>
    <row r="73" spans="1:8">
      <c r="A73" s="31" t="s">
        <v>397</v>
      </c>
      <c r="B73" s="31"/>
      <c r="C73" s="31"/>
      <c r="D73" s="499"/>
      <c r="E73" s="499"/>
      <c r="F73" s="499"/>
      <c r="G73"/>
      <c r="H73"/>
    </row>
    <row r="74" spans="1:8">
      <c r="A74" s="39" t="s">
        <v>398</v>
      </c>
      <c r="B74" s="39" t="s">
        <v>399</v>
      </c>
      <c r="C74" s="25" t="s">
        <v>322</v>
      </c>
      <c r="D74" s="79">
        <v>83</v>
      </c>
      <c r="E74" s="79">
        <v>57</v>
      </c>
      <c r="F74" s="53" t="s">
        <v>170</v>
      </c>
      <c r="G74"/>
      <c r="H74"/>
    </row>
    <row r="75" spans="1:8">
      <c r="A75" s="39" t="s">
        <v>400</v>
      </c>
      <c r="B75" s="39" t="s">
        <v>401</v>
      </c>
      <c r="C75" s="25" t="s">
        <v>322</v>
      </c>
      <c r="D75" s="79">
        <v>110</v>
      </c>
      <c r="E75" s="79">
        <v>75</v>
      </c>
      <c r="F75" s="53" t="s">
        <v>170</v>
      </c>
      <c r="G75"/>
      <c r="H75"/>
    </row>
    <row r="76" spans="1:8">
      <c r="A76" s="39" t="s">
        <v>402</v>
      </c>
      <c r="B76" s="39" t="s">
        <v>403</v>
      </c>
      <c r="C76" s="25" t="s">
        <v>322</v>
      </c>
      <c r="D76" s="79">
        <v>101</v>
      </c>
      <c r="E76" s="79">
        <v>69</v>
      </c>
      <c r="F76" s="53" t="s">
        <v>170</v>
      </c>
      <c r="G76"/>
      <c r="H76"/>
    </row>
    <row r="77" spans="1:8">
      <c r="A77" s="39" t="s">
        <v>404</v>
      </c>
      <c r="B77" s="39" t="s">
        <v>405</v>
      </c>
      <c r="C77" s="25" t="s">
        <v>322</v>
      </c>
      <c r="D77" s="79">
        <v>55</v>
      </c>
      <c r="E77" s="79">
        <v>38</v>
      </c>
      <c r="F77" s="53" t="s">
        <v>170</v>
      </c>
      <c r="G77"/>
      <c r="H77"/>
    </row>
    <row r="78" spans="1:8">
      <c r="A78" s="39" t="s">
        <v>406</v>
      </c>
      <c r="B78" s="39" t="s">
        <v>407</v>
      </c>
      <c r="C78" s="25" t="s">
        <v>322</v>
      </c>
      <c r="D78" s="79">
        <v>55</v>
      </c>
      <c r="E78" s="79">
        <v>38</v>
      </c>
      <c r="F78" s="53" t="s">
        <v>170</v>
      </c>
      <c r="G78"/>
      <c r="H78"/>
    </row>
    <row r="79" spans="1:8">
      <c r="A79" s="39" t="s">
        <v>408</v>
      </c>
      <c r="B79" s="39" t="s">
        <v>409</v>
      </c>
      <c r="C79" s="25" t="s">
        <v>322</v>
      </c>
      <c r="D79" s="79">
        <v>101</v>
      </c>
      <c r="E79" s="79">
        <v>69</v>
      </c>
      <c r="F79" s="53" t="s">
        <v>170</v>
      </c>
      <c r="G79"/>
      <c r="H79"/>
    </row>
    <row r="80" spans="1:8">
      <c r="A80" s="39" t="s">
        <v>410</v>
      </c>
      <c r="B80" s="39" t="s">
        <v>411</v>
      </c>
      <c r="C80" s="25" t="s">
        <v>322</v>
      </c>
      <c r="D80" s="79">
        <v>129</v>
      </c>
      <c r="E80" s="79">
        <v>88</v>
      </c>
      <c r="F80" s="53" t="s">
        <v>170</v>
      </c>
      <c r="G80"/>
      <c r="H80"/>
    </row>
    <row r="81" spans="1:8">
      <c r="A81" s="39" t="s">
        <v>412</v>
      </c>
      <c r="B81" s="39" t="s">
        <v>413</v>
      </c>
      <c r="C81" s="25" t="s">
        <v>322</v>
      </c>
      <c r="D81" s="79">
        <v>129</v>
      </c>
      <c r="E81" s="79">
        <v>88</v>
      </c>
      <c r="F81" s="53" t="s">
        <v>170</v>
      </c>
      <c r="G81"/>
      <c r="H81"/>
    </row>
    <row r="82" spans="1:8">
      <c r="G82"/>
      <c r="H82"/>
    </row>
    <row r="83" spans="1:8">
      <c r="A83" s="31" t="s">
        <v>414</v>
      </c>
      <c r="B83" s="31"/>
      <c r="C83" s="31"/>
      <c r="D83" s="499"/>
      <c r="E83" s="499"/>
      <c r="F83" s="499"/>
      <c r="G83"/>
      <c r="H83"/>
    </row>
    <row r="84" spans="1:8">
      <c r="A84" s="10"/>
      <c r="B84" s="36" t="s">
        <v>368</v>
      </c>
      <c r="C84" s="36"/>
      <c r="D84" s="79"/>
      <c r="E84" s="79"/>
      <c r="F84" s="79"/>
      <c r="G84"/>
      <c r="H84"/>
    </row>
    <row r="85" spans="1:8">
      <c r="A85" s="10" t="s">
        <v>415</v>
      </c>
      <c r="B85" s="10" t="s">
        <v>416</v>
      </c>
      <c r="C85" s="25" t="s">
        <v>322</v>
      </c>
      <c r="D85" s="79">
        <v>875</v>
      </c>
      <c r="E85" s="79">
        <v>705</v>
      </c>
      <c r="F85" s="53" t="s">
        <v>170</v>
      </c>
      <c r="G85"/>
      <c r="H85"/>
    </row>
    <row r="86" spans="1:8">
      <c r="A86" s="2"/>
      <c r="B86" s="2"/>
      <c r="C86" s="2"/>
      <c r="D86" s="500"/>
      <c r="E86" s="500"/>
      <c r="F86" s="500"/>
      <c r="G86"/>
      <c r="H86"/>
    </row>
    <row r="87" spans="1:8" s="2" customFormat="1" ht="45" customHeight="1">
      <c r="A87" s="185" t="s">
        <v>417</v>
      </c>
      <c r="B87" s="40"/>
      <c r="C87" s="40"/>
      <c r="D87" s="503" t="s">
        <v>316</v>
      </c>
      <c r="E87" s="503" t="s">
        <v>418</v>
      </c>
      <c r="F87" s="503" t="s">
        <v>419</v>
      </c>
    </row>
    <row r="88" spans="1:8" s="2" customFormat="1" ht="45" customHeight="1">
      <c r="A88" s="41" t="s">
        <v>420</v>
      </c>
      <c r="B88" s="42" t="s">
        <v>421</v>
      </c>
      <c r="C88" s="42"/>
      <c r="D88" s="504">
        <v>407</v>
      </c>
      <c r="E88" s="505">
        <v>346</v>
      </c>
      <c r="F88" s="53" t="s">
        <v>170</v>
      </c>
    </row>
    <row r="89" spans="1:8" s="2" customFormat="1" ht="45" customHeight="1">
      <c r="A89" s="41" t="s">
        <v>422</v>
      </c>
      <c r="B89" s="42" t="s">
        <v>423</v>
      </c>
      <c r="C89" s="42"/>
      <c r="D89" s="506">
        <v>773</v>
      </c>
      <c r="E89" s="497">
        <v>658</v>
      </c>
      <c r="F89" s="53" t="s">
        <v>170</v>
      </c>
    </row>
    <row r="90" spans="1:8" s="2" customFormat="1" ht="45" customHeight="1">
      <c r="A90" s="41" t="s">
        <v>424</v>
      </c>
      <c r="B90" s="42" t="s">
        <v>425</v>
      </c>
      <c r="C90" s="42"/>
      <c r="D90" s="506">
        <v>1099</v>
      </c>
      <c r="E90" s="497">
        <v>935</v>
      </c>
      <c r="F90" s="53" t="s">
        <v>170</v>
      </c>
    </row>
    <row r="91" spans="1:8" s="2" customFormat="1" ht="45" customHeight="1">
      <c r="A91" s="41" t="s">
        <v>426</v>
      </c>
      <c r="B91" s="42" t="s">
        <v>427</v>
      </c>
      <c r="C91" s="42"/>
      <c r="D91" s="506">
        <v>291</v>
      </c>
      <c r="E91" s="497">
        <v>248</v>
      </c>
      <c r="F91" s="53" t="s">
        <v>170</v>
      </c>
    </row>
    <row r="92" spans="1:8" s="2" customFormat="1" ht="45" customHeight="1">
      <c r="A92" s="41" t="s">
        <v>428</v>
      </c>
      <c r="B92" s="42" t="s">
        <v>429</v>
      </c>
      <c r="C92" s="42"/>
      <c r="D92" s="506">
        <v>552</v>
      </c>
      <c r="E92" s="497">
        <v>470</v>
      </c>
      <c r="F92" s="53" t="s">
        <v>170</v>
      </c>
    </row>
    <row r="93" spans="1:8" s="2" customFormat="1" ht="45" customHeight="1">
      <c r="A93" s="41" t="s">
        <v>430</v>
      </c>
      <c r="B93" s="42" t="s">
        <v>431</v>
      </c>
      <c r="C93" s="42"/>
      <c r="D93" s="506">
        <v>785</v>
      </c>
      <c r="E93" s="497">
        <v>668</v>
      </c>
      <c r="F93" s="53" t="s">
        <v>170</v>
      </c>
    </row>
    <row r="94" spans="1:8" s="2" customFormat="1" ht="45" customHeight="1">
      <c r="A94" s="41" t="s">
        <v>432</v>
      </c>
      <c r="B94" s="42" t="s">
        <v>433</v>
      </c>
      <c r="C94" s="42"/>
      <c r="D94" s="506">
        <v>283</v>
      </c>
      <c r="E94" s="497">
        <v>241</v>
      </c>
      <c r="F94" s="53" t="s">
        <v>170</v>
      </c>
    </row>
    <row r="95" spans="1:8" s="2" customFormat="1" ht="45" customHeight="1">
      <c r="A95" s="41" t="s">
        <v>434</v>
      </c>
      <c r="B95" s="42" t="s">
        <v>435</v>
      </c>
      <c r="C95" s="42"/>
      <c r="D95" s="506">
        <v>537</v>
      </c>
      <c r="E95" s="497">
        <v>457</v>
      </c>
      <c r="F95" s="53" t="s">
        <v>170</v>
      </c>
    </row>
    <row r="96" spans="1:8" s="2" customFormat="1" ht="45" customHeight="1">
      <c r="A96" s="41" t="s">
        <v>436</v>
      </c>
      <c r="B96" s="42" t="s">
        <v>437</v>
      </c>
      <c r="C96" s="42"/>
      <c r="D96" s="506">
        <v>763</v>
      </c>
      <c r="E96" s="497">
        <v>649</v>
      </c>
      <c r="F96" s="53" t="s">
        <v>170</v>
      </c>
    </row>
    <row r="97" spans="1:9" s="2" customFormat="1" ht="45" customHeight="1">
      <c r="A97" s="41" t="s">
        <v>438</v>
      </c>
      <c r="B97" s="42" t="s">
        <v>439</v>
      </c>
      <c r="C97" s="42"/>
      <c r="D97" s="506">
        <v>108</v>
      </c>
      <c r="E97" s="497">
        <v>92</v>
      </c>
      <c r="F97" s="53" t="s">
        <v>170</v>
      </c>
    </row>
    <row r="98" spans="1:9" s="2" customFormat="1" ht="45" customHeight="1">
      <c r="A98" s="41" t="s">
        <v>440</v>
      </c>
      <c r="B98" s="42" t="s">
        <v>441</v>
      </c>
      <c r="C98" s="42"/>
      <c r="D98" s="506">
        <v>206</v>
      </c>
      <c r="E98" s="497">
        <v>176</v>
      </c>
      <c r="F98" s="53" t="s">
        <v>170</v>
      </c>
    </row>
    <row r="99" spans="1:9" s="2" customFormat="1" ht="45" customHeight="1">
      <c r="A99" s="41" t="s">
        <v>442</v>
      </c>
      <c r="B99" s="42" t="s">
        <v>443</v>
      </c>
      <c r="C99" s="42"/>
      <c r="D99" s="506">
        <v>292</v>
      </c>
      <c r="E99" s="497">
        <v>249</v>
      </c>
      <c r="F99" s="53" t="s">
        <v>170</v>
      </c>
    </row>
    <row r="100" spans="1:9">
      <c r="D100" s="501"/>
      <c r="E100" s="501"/>
      <c r="F100" s="501"/>
      <c r="G100"/>
      <c r="H100"/>
    </row>
    <row r="101" spans="1:9">
      <c r="A101" s="11" t="s">
        <v>444</v>
      </c>
      <c r="B101" s="11"/>
      <c r="C101" s="43"/>
      <c r="D101" s="507"/>
      <c r="E101" s="507"/>
      <c r="F101" s="507"/>
      <c r="G101"/>
      <c r="H101"/>
    </row>
    <row r="102" spans="1:9">
      <c r="A102" s="13" t="s">
        <v>445</v>
      </c>
      <c r="B102" s="13" t="s">
        <v>446</v>
      </c>
      <c r="C102" s="25" t="s">
        <v>322</v>
      </c>
      <c r="D102" s="497">
        <v>475</v>
      </c>
      <c r="E102" s="497">
        <v>350</v>
      </c>
      <c r="F102" s="497">
        <v>350</v>
      </c>
      <c r="G102"/>
      <c r="H102"/>
    </row>
    <row r="103" spans="1:9" ht="15" customHeight="1">
      <c r="A103" s="13" t="s">
        <v>447</v>
      </c>
      <c r="B103" s="13" t="s">
        <v>448</v>
      </c>
      <c r="C103" s="25" t="s">
        <v>322</v>
      </c>
      <c r="D103" s="497">
        <v>449</v>
      </c>
      <c r="E103" s="497">
        <v>320</v>
      </c>
      <c r="F103" s="497">
        <v>320</v>
      </c>
      <c r="G103"/>
      <c r="H103"/>
    </row>
    <row r="104" spans="1:9" ht="15" customHeight="1">
      <c r="A104" s="2"/>
      <c r="B104" s="44"/>
      <c r="C104" s="44"/>
      <c r="D104" s="23"/>
      <c r="E104" s="23"/>
      <c r="F104" s="23"/>
      <c r="G104" s="23"/>
      <c r="H104" s="23"/>
    </row>
    <row r="105" spans="1:9">
      <c r="A105" s="2"/>
      <c r="B105" s="2"/>
      <c r="C105" s="2"/>
      <c r="D105" s="568" t="s">
        <v>449</v>
      </c>
      <c r="E105" s="568"/>
      <c r="F105" s="569" t="s">
        <v>450</v>
      </c>
      <c r="G105" s="569"/>
      <c r="H105" s="569"/>
      <c r="I105" s="569"/>
    </row>
    <row r="106" spans="1:9">
      <c r="A106" s="1" t="s">
        <v>21</v>
      </c>
      <c r="B106" s="1" t="s">
        <v>22</v>
      </c>
      <c r="C106" s="1"/>
      <c r="D106" s="1" t="s">
        <v>163</v>
      </c>
      <c r="E106" s="1" t="s">
        <v>317</v>
      </c>
      <c r="F106" s="1" t="s">
        <v>163</v>
      </c>
      <c r="G106" s="1" t="s">
        <v>451</v>
      </c>
      <c r="H106" s="165" t="s">
        <v>452</v>
      </c>
      <c r="I106" s="165" t="s">
        <v>453</v>
      </c>
    </row>
    <row r="107" spans="1:9">
      <c r="A107" s="2"/>
      <c r="B107" s="2"/>
      <c r="C107" s="2"/>
      <c r="D107" s="23"/>
      <c r="E107" s="23"/>
      <c r="F107" s="23"/>
      <c r="G107" s="23"/>
      <c r="H107" s="2"/>
    </row>
    <row r="108" spans="1:9">
      <c r="A108" s="11" t="s">
        <v>454</v>
      </c>
      <c r="B108" s="11"/>
      <c r="C108" s="11"/>
      <c r="D108" s="11"/>
      <c r="E108" s="11"/>
      <c r="F108" s="12"/>
      <c r="G108" s="12"/>
      <c r="H108" s="12"/>
      <c r="I108" s="12"/>
    </row>
    <row r="109" spans="1:9">
      <c r="A109" s="13" t="s">
        <v>455</v>
      </c>
      <c r="B109" s="10" t="s">
        <v>456</v>
      </c>
      <c r="C109" s="10"/>
      <c r="D109" s="14"/>
      <c r="E109" s="14"/>
      <c r="F109" s="15">
        <v>98</v>
      </c>
      <c r="G109" s="15">
        <v>75</v>
      </c>
      <c r="H109" s="166">
        <v>63.75</v>
      </c>
      <c r="I109" s="166">
        <v>58.125</v>
      </c>
    </row>
    <row r="110" spans="1:9">
      <c r="A110" s="13" t="s">
        <v>457</v>
      </c>
      <c r="B110" s="10" t="s">
        <v>458</v>
      </c>
      <c r="C110" s="10"/>
      <c r="D110" s="15">
        <v>218</v>
      </c>
      <c r="E110" s="15">
        <v>167</v>
      </c>
      <c r="F110" s="15">
        <v>147</v>
      </c>
      <c r="G110" s="15">
        <v>113</v>
      </c>
      <c r="H110" s="166">
        <v>96.05</v>
      </c>
      <c r="I110" s="166">
        <v>87.575000000000003</v>
      </c>
    </row>
    <row r="111" spans="1:9">
      <c r="A111" s="13" t="s">
        <v>459</v>
      </c>
      <c r="B111" s="10" t="s">
        <v>460</v>
      </c>
      <c r="C111" s="10"/>
      <c r="D111" s="14"/>
      <c r="E111" s="14"/>
      <c r="F111" s="15">
        <v>151</v>
      </c>
      <c r="G111" s="15">
        <v>116</v>
      </c>
      <c r="H111" s="166">
        <v>98.6</v>
      </c>
      <c r="I111" s="166">
        <v>89.9</v>
      </c>
    </row>
    <row r="112" spans="1:9">
      <c r="A112" s="13" t="s">
        <v>282</v>
      </c>
      <c r="B112" s="10" t="s">
        <v>461</v>
      </c>
      <c r="C112" s="10"/>
      <c r="D112" s="15">
        <v>440</v>
      </c>
      <c r="E112" s="15">
        <v>338</v>
      </c>
      <c r="F112" s="15">
        <v>227</v>
      </c>
      <c r="G112" s="15">
        <v>174</v>
      </c>
      <c r="H112" s="166">
        <v>147.9</v>
      </c>
      <c r="I112" s="166">
        <v>134.85</v>
      </c>
    </row>
    <row r="113" spans="1:9">
      <c r="A113" s="13" t="s">
        <v>462</v>
      </c>
      <c r="B113" s="10" t="s">
        <v>463</v>
      </c>
      <c r="C113" s="10"/>
      <c r="D113" s="14"/>
      <c r="E113" s="14"/>
      <c r="F113" s="15">
        <v>293</v>
      </c>
      <c r="G113" s="15">
        <v>225</v>
      </c>
      <c r="H113" s="166">
        <v>191.25</v>
      </c>
      <c r="I113" s="166">
        <v>174.375</v>
      </c>
    </row>
    <row r="114" spans="1:9">
      <c r="A114" s="13" t="s">
        <v>286</v>
      </c>
      <c r="B114" s="10" t="s">
        <v>464</v>
      </c>
      <c r="C114" s="10"/>
      <c r="D114" s="15">
        <v>475</v>
      </c>
      <c r="E114" s="15">
        <v>365</v>
      </c>
      <c r="F114" s="15">
        <v>440</v>
      </c>
      <c r="G114" s="15">
        <v>338</v>
      </c>
      <c r="H114" s="166">
        <v>287.3</v>
      </c>
      <c r="I114" s="166">
        <v>261.95</v>
      </c>
    </row>
    <row r="115" spans="1:9">
      <c r="A115" s="13" t="s">
        <v>288</v>
      </c>
      <c r="B115" s="10" t="s">
        <v>465</v>
      </c>
      <c r="C115" s="10"/>
      <c r="D115" s="14"/>
      <c r="E115" s="14"/>
      <c r="F115" s="15">
        <v>566</v>
      </c>
      <c r="G115" s="15">
        <v>435</v>
      </c>
      <c r="H115" s="166">
        <v>369.75</v>
      </c>
      <c r="I115" s="166">
        <v>337.125</v>
      </c>
    </row>
    <row r="116" spans="1:9">
      <c r="A116" s="13" t="s">
        <v>466</v>
      </c>
      <c r="B116" s="10" t="s">
        <v>467</v>
      </c>
      <c r="C116" s="10"/>
      <c r="D116" s="15">
        <v>1287</v>
      </c>
      <c r="E116" s="15">
        <v>990</v>
      </c>
      <c r="F116" s="15">
        <v>849</v>
      </c>
      <c r="G116" s="15">
        <v>653</v>
      </c>
      <c r="H116" s="166">
        <v>555.04999999999995</v>
      </c>
      <c r="I116" s="166">
        <v>506.07499999999999</v>
      </c>
    </row>
    <row r="117" spans="1:9">
      <c r="A117" s="2"/>
      <c r="B117" s="2"/>
      <c r="C117" s="2"/>
      <c r="D117" s="2"/>
      <c r="E117" s="2"/>
      <c r="F117" s="16"/>
      <c r="G117" s="16"/>
      <c r="H117" s="2"/>
    </row>
    <row r="118" spans="1:9">
      <c r="A118" s="11" t="s">
        <v>468</v>
      </c>
      <c r="B118" s="11"/>
      <c r="C118" s="11"/>
      <c r="D118" s="11"/>
      <c r="E118" s="11"/>
      <c r="F118" s="12"/>
      <c r="G118" s="12"/>
      <c r="H118" s="12"/>
      <c r="I118" s="12"/>
    </row>
    <row r="119" spans="1:9" ht="30">
      <c r="A119" s="13" t="s">
        <v>469</v>
      </c>
      <c r="B119" s="10" t="s">
        <v>470</v>
      </c>
      <c r="C119" s="10"/>
      <c r="D119" s="14"/>
      <c r="E119" s="14"/>
      <c r="F119" s="15">
        <v>147</v>
      </c>
      <c r="G119" s="15">
        <v>113</v>
      </c>
      <c r="H119" s="166">
        <v>96.05</v>
      </c>
      <c r="I119" s="166">
        <v>87.575000000000003</v>
      </c>
    </row>
    <row r="120" spans="1:9" ht="30">
      <c r="A120" s="13" t="s">
        <v>471</v>
      </c>
      <c r="B120" s="10" t="s">
        <v>472</v>
      </c>
      <c r="C120" s="10"/>
      <c r="D120" s="15">
        <v>327</v>
      </c>
      <c r="E120" s="15">
        <v>251</v>
      </c>
      <c r="F120" s="15">
        <v>221</v>
      </c>
      <c r="G120" s="15">
        <v>170</v>
      </c>
      <c r="H120" s="166">
        <v>144.5</v>
      </c>
      <c r="I120" s="166">
        <v>131.75</v>
      </c>
    </row>
    <row r="121" spans="1:9" ht="30">
      <c r="A121" s="13" t="s">
        <v>473</v>
      </c>
      <c r="B121" s="10" t="s">
        <v>474</v>
      </c>
      <c r="C121" s="10"/>
      <c r="D121" s="14"/>
      <c r="E121" s="14"/>
      <c r="F121" s="15">
        <v>227</v>
      </c>
      <c r="G121" s="15">
        <v>174</v>
      </c>
      <c r="H121" s="166">
        <v>147.9</v>
      </c>
      <c r="I121" s="166">
        <v>134.85</v>
      </c>
    </row>
    <row r="122" spans="1:9" ht="30">
      <c r="A122" s="13" t="s">
        <v>475</v>
      </c>
      <c r="B122" s="10" t="s">
        <v>476</v>
      </c>
      <c r="C122" s="10"/>
      <c r="D122" s="15">
        <v>660</v>
      </c>
      <c r="E122" s="15">
        <v>507</v>
      </c>
      <c r="F122" s="15">
        <v>340</v>
      </c>
      <c r="G122" s="15">
        <v>261</v>
      </c>
      <c r="H122" s="166">
        <v>221.85</v>
      </c>
      <c r="I122" s="166">
        <v>202.27500000000001</v>
      </c>
    </row>
    <row r="123" spans="1:9" ht="30">
      <c r="A123" s="13" t="s">
        <v>477</v>
      </c>
      <c r="B123" s="10" t="s">
        <v>478</v>
      </c>
      <c r="C123" s="10"/>
      <c r="D123" s="14"/>
      <c r="E123" s="14"/>
      <c r="F123" s="15">
        <v>440</v>
      </c>
      <c r="G123" s="15">
        <v>338</v>
      </c>
      <c r="H123" s="166">
        <v>287.3</v>
      </c>
      <c r="I123" s="166">
        <v>261.95</v>
      </c>
    </row>
    <row r="124" spans="1:9" ht="30">
      <c r="A124" s="13" t="s">
        <v>479</v>
      </c>
      <c r="B124" s="10" t="s">
        <v>480</v>
      </c>
      <c r="C124" s="10"/>
      <c r="D124" s="15">
        <v>713</v>
      </c>
      <c r="E124" s="15">
        <v>548</v>
      </c>
      <c r="F124" s="15">
        <v>660</v>
      </c>
      <c r="G124" s="15">
        <v>507</v>
      </c>
      <c r="H124" s="166">
        <v>430.95</v>
      </c>
      <c r="I124" s="166">
        <v>392.92500000000001</v>
      </c>
    </row>
    <row r="125" spans="1:9" ht="30">
      <c r="A125" s="13" t="s">
        <v>481</v>
      </c>
      <c r="B125" s="10" t="s">
        <v>482</v>
      </c>
      <c r="C125" s="10"/>
      <c r="D125" s="14"/>
      <c r="E125" s="14"/>
      <c r="F125" s="15">
        <v>849</v>
      </c>
      <c r="G125" s="15">
        <v>653</v>
      </c>
      <c r="H125" s="166">
        <v>555.04999999999995</v>
      </c>
      <c r="I125" s="166">
        <v>506.07499999999999</v>
      </c>
    </row>
    <row r="126" spans="1:9" ht="30">
      <c r="A126" s="13" t="s">
        <v>483</v>
      </c>
      <c r="B126" s="10" t="s">
        <v>484</v>
      </c>
      <c r="C126" s="10"/>
      <c r="D126" s="15">
        <v>1931</v>
      </c>
      <c r="E126" s="15">
        <v>1485</v>
      </c>
      <c r="F126" s="15">
        <v>1274</v>
      </c>
      <c r="G126" s="15">
        <v>980</v>
      </c>
      <c r="H126" s="166">
        <v>833</v>
      </c>
      <c r="I126" s="166">
        <v>759.5</v>
      </c>
    </row>
  </sheetData>
  <mergeCells count="3">
    <mergeCell ref="A1:H7"/>
    <mergeCell ref="D105:E105"/>
    <mergeCell ref="F105:I105"/>
  </mergeCells>
  <hyperlinks>
    <hyperlink ref="C27" r:id="rId1" xr:uid="{BEEDE2CF-6393-483B-A61F-226E056A9B96}"/>
    <hyperlink ref="C28" r:id="rId2" xr:uid="{50CB52A5-1952-4875-B475-0A6D1CDE3140}"/>
    <hyperlink ref="C17" r:id="rId3" xr:uid="{EBAF534E-2A0C-491A-9E62-93416C0E6B2B}"/>
    <hyperlink ref="C20" r:id="rId4" xr:uid="{2D96953A-C8CA-4C9C-A21D-FCB7AA612B76}"/>
    <hyperlink ref="C23" r:id="rId5" xr:uid="{CB2B131E-4610-4C4A-8BC1-6BB9CB53021E}"/>
    <hyperlink ref="C24" r:id="rId6" xr:uid="{29957BF9-0FB7-4559-86B2-75F647DF8B0D}"/>
    <hyperlink ref="C43" r:id="rId7" xr:uid="{BE0D02C9-A7BD-4A10-A77F-2F8C0BDF7FCA}"/>
    <hyperlink ref="C44" r:id="rId8" xr:uid="{E918B793-17AD-436D-9CEA-950A2CBDDEBC}"/>
    <hyperlink ref="C46" r:id="rId9" xr:uid="{D17BF1D5-AB15-4DBE-AD36-EFD7DB45C164}"/>
    <hyperlink ref="C54" r:id="rId10" xr:uid="{D253AAB1-1B59-4764-98E6-B949A835B707}"/>
    <hyperlink ref="C55" r:id="rId11" xr:uid="{A911C40B-01A1-4DBC-8D1F-296AFB390DA9}"/>
    <hyperlink ref="C56" r:id="rId12" xr:uid="{2F01CB4B-80B3-496C-B827-97E5489DE63B}"/>
    <hyperlink ref="C57" r:id="rId13" xr:uid="{66E8A2F5-2817-4DAF-AE59-E7D3C0B2FBA6}"/>
    <hyperlink ref="C58" r:id="rId14" xr:uid="{0D048222-651E-4BF6-8871-5B6638A55B07}"/>
    <hyperlink ref="C59" r:id="rId15" xr:uid="{4F12B63A-F978-4C59-9352-36F5338FFBA5}"/>
    <hyperlink ref="C60" r:id="rId16" xr:uid="{42CA3618-CCF2-45B7-82FA-EEE6F380D467}"/>
    <hyperlink ref="C64" r:id="rId17" xr:uid="{EF9E5379-A82B-4E0B-B3FD-E458FAEDAF6E}"/>
    <hyperlink ref="C65" r:id="rId18" xr:uid="{63DBCB70-8549-48CF-95BD-8974BC781E39}"/>
    <hyperlink ref="C66" r:id="rId19" xr:uid="{8F1C38FE-8DE1-4A52-804C-26787EDDACF8}"/>
    <hyperlink ref="C102" r:id="rId20" xr:uid="{8B2A85B4-534A-4DF3-9E71-23AC32DDB754}"/>
    <hyperlink ref="C103" r:id="rId21" xr:uid="{93639592-6167-4D8F-ADE3-F810D1B9934E}"/>
    <hyperlink ref="C85" r:id="rId22" xr:uid="{DD2A2957-2B06-4F24-B5BF-416A34211822}"/>
    <hyperlink ref="C69" r:id="rId23" xr:uid="{AA78F526-DC75-4C2A-97EA-599E2B35D3EC}"/>
    <hyperlink ref="C70" r:id="rId24" xr:uid="{E37F2997-69B1-4F12-9E29-59CADAB702FA}"/>
    <hyperlink ref="C71" r:id="rId25" xr:uid="{E550D10B-1721-4077-81A1-E1517F09524A}"/>
    <hyperlink ref="C74" r:id="rId26" xr:uid="{E948890E-6F8D-4075-8B4D-B65BEB753592}"/>
    <hyperlink ref="C75" r:id="rId27" xr:uid="{753CE9D6-277F-4890-AC8D-164069831112}"/>
    <hyperlink ref="C76" r:id="rId28" xr:uid="{4C826727-D454-44B8-BE61-F50A277F61AC}"/>
    <hyperlink ref="C77" r:id="rId29" xr:uid="{9223348C-0D4A-402C-983E-235B8570FA70}"/>
    <hyperlink ref="C78" r:id="rId30" xr:uid="{9BC06040-6A10-424D-81C5-0555FBA9CCE5}"/>
    <hyperlink ref="C81" r:id="rId31" xr:uid="{94FCD29E-46CA-4E01-A176-158F2FDD57A9}"/>
    <hyperlink ref="C79" r:id="rId32" xr:uid="{79825E28-D686-44F5-BDE0-F73D0C9B4086}"/>
    <hyperlink ref="C80" r:id="rId33" xr:uid="{22AEEC12-5812-4BB4-B9D9-7F2348BDC85D}"/>
    <hyperlink ref="C61" r:id="rId34" xr:uid="{4D23A8FA-A32C-4BF9-A1B9-4F3FEA0D3282}"/>
    <hyperlink ref="C45" r:id="rId35" xr:uid="{B19CC76E-31F7-4291-BF04-49DFE63C4081}"/>
  </hyperlinks>
  <pageMargins left="0.70866141732283472" right="0.70866141732283472" top="0.74803149606299213" bottom="0.74803149606299213" header="0.31496062992125984" footer="0.31496062992125984"/>
  <pageSetup fitToHeight="0" orientation="portrait" r:id="rId36"/>
  <drawing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F2-32D2-447E-908E-CD711CD7B590}">
  <sheetPr>
    <tabColor rgb="FF0070C0"/>
    <pageSetUpPr fitToPage="1"/>
  </sheetPr>
  <dimension ref="A1:V77"/>
  <sheetViews>
    <sheetView topLeftCell="A33" zoomScale="90" zoomScaleNormal="90" workbookViewId="0">
      <selection activeCell="G44" sqref="G44:I50"/>
    </sheetView>
  </sheetViews>
  <sheetFormatPr defaultRowHeight="15"/>
  <cols>
    <col min="1" max="1" width="34.5703125" customWidth="1"/>
    <col min="2" max="2" width="103.42578125" customWidth="1"/>
    <col min="3" max="3" width="13.42578125" customWidth="1"/>
    <col min="4" max="4" width="14.5703125" customWidth="1"/>
    <col min="5" max="5" width="9.42578125" bestFit="1" customWidth="1"/>
    <col min="6" max="6" width="12.85546875" bestFit="1" customWidth="1"/>
    <col min="7" max="7" width="18" bestFit="1" customWidth="1"/>
    <col min="8" max="8" width="15.140625" bestFit="1" customWidth="1"/>
    <col min="9" max="9" width="21.42578125" bestFit="1" customWidth="1"/>
    <col min="10" max="10" width="15.5703125" bestFit="1" customWidth="1"/>
    <col min="14" max="14" width="11" bestFit="1" customWidth="1"/>
    <col min="19" max="19" width="14.140625" customWidth="1"/>
    <col min="20" max="20" width="100.42578125" bestFit="1" customWidth="1"/>
    <col min="21" max="21" width="8.5703125" bestFit="1" customWidth="1"/>
    <col min="22" max="22" width="11.5703125" bestFit="1" customWidth="1"/>
    <col min="26" max="26" width="9.140625" customWidth="1"/>
  </cols>
  <sheetData>
    <row r="1" spans="1:4">
      <c r="A1" s="555"/>
      <c r="B1" s="555"/>
      <c r="C1" s="555"/>
      <c r="D1" s="555"/>
    </row>
    <row r="2" spans="1:4">
      <c r="A2" s="555"/>
      <c r="B2" s="555"/>
      <c r="C2" s="555"/>
      <c r="D2" s="555"/>
    </row>
    <row r="3" spans="1:4">
      <c r="A3" s="555"/>
      <c r="B3" s="555"/>
      <c r="C3" s="555"/>
      <c r="D3" s="555"/>
    </row>
    <row r="4" spans="1:4">
      <c r="A4" s="555"/>
      <c r="B4" s="555"/>
      <c r="C4" s="555"/>
      <c r="D4" s="555"/>
    </row>
    <row r="5" spans="1:4">
      <c r="A5" s="555"/>
      <c r="B5" s="555"/>
      <c r="C5" s="555"/>
      <c r="D5" s="555"/>
    </row>
    <row r="6" spans="1:4">
      <c r="A6" s="555"/>
      <c r="B6" s="555"/>
      <c r="C6" s="555"/>
      <c r="D6" s="555"/>
    </row>
    <row r="7" spans="1:4">
      <c r="A7" s="555"/>
      <c r="B7" s="555"/>
      <c r="C7" s="555"/>
      <c r="D7" s="555"/>
    </row>
    <row r="8" spans="1:4">
      <c r="A8" s="555"/>
      <c r="B8" s="555"/>
      <c r="C8" s="555"/>
      <c r="D8" s="555"/>
    </row>
    <row r="9" spans="1:4">
      <c r="A9" s="555"/>
      <c r="B9" s="555"/>
      <c r="C9" s="555"/>
      <c r="D9" s="555"/>
    </row>
    <row r="10" spans="1:4">
      <c r="A10" s="555"/>
      <c r="B10" s="555"/>
      <c r="C10" s="555"/>
      <c r="D10" s="555"/>
    </row>
    <row r="11" spans="1:4">
      <c r="A11" s="555"/>
      <c r="B11" s="555"/>
      <c r="C11" s="555"/>
      <c r="D11" s="555"/>
    </row>
    <row r="12" spans="1:4" ht="36" customHeight="1">
      <c r="A12" s="154" t="s">
        <v>485</v>
      </c>
      <c r="B12" s="454"/>
      <c r="C12" s="454"/>
      <c r="D12" s="454"/>
    </row>
    <row r="13" spans="1:4" ht="36" customHeight="1">
      <c r="A13" s="170" t="s">
        <v>18</v>
      </c>
      <c r="B13" s="249"/>
      <c r="C13" s="249"/>
      <c r="D13" s="249"/>
    </row>
    <row r="14" spans="1:4" ht="36" customHeight="1">
      <c r="A14" s="170" t="s">
        <v>314</v>
      </c>
      <c r="B14" s="249"/>
      <c r="C14" s="249"/>
      <c r="D14" s="249"/>
    </row>
    <row r="15" spans="1:4" ht="36" customHeight="1">
      <c r="A15" s="249" t="s">
        <v>20</v>
      </c>
      <c r="B15" s="249"/>
      <c r="C15" s="249"/>
      <c r="D15" s="249"/>
    </row>
    <row r="16" spans="1:4" ht="18">
      <c r="A16" s="455" t="s">
        <v>486</v>
      </c>
      <c r="B16" s="455"/>
      <c r="C16" s="419"/>
      <c r="D16" s="419"/>
    </row>
    <row r="17" spans="1:22" ht="18">
      <c r="A17" s="571" t="s">
        <v>487</v>
      </c>
      <c r="B17" s="571"/>
      <c r="C17" s="456"/>
      <c r="D17" s="456"/>
      <c r="E17" s="100"/>
      <c r="F17" s="100"/>
      <c r="G17" s="100"/>
      <c r="H17" s="100"/>
      <c r="I17" s="100"/>
      <c r="J17" s="100"/>
    </row>
    <row r="18" spans="1:22" ht="18">
      <c r="A18" s="572" t="s">
        <v>488</v>
      </c>
      <c r="B18" s="572"/>
      <c r="C18" s="457"/>
      <c r="D18" s="457"/>
      <c r="E18" s="100"/>
      <c r="F18" s="100"/>
      <c r="G18" s="100"/>
      <c r="H18" s="100"/>
      <c r="I18" s="100"/>
      <c r="J18" s="100"/>
    </row>
    <row r="19" spans="1:22" ht="40.5" customHeight="1">
      <c r="A19" s="572" t="s">
        <v>489</v>
      </c>
      <c r="B19" s="572"/>
      <c r="C19" s="457"/>
      <c r="D19" s="457"/>
      <c r="E19" s="100"/>
      <c r="F19" s="100"/>
      <c r="G19" s="100"/>
      <c r="H19" s="100"/>
      <c r="I19" s="100"/>
      <c r="J19" s="100"/>
    </row>
    <row r="20" spans="1:22" ht="45" customHeight="1">
      <c r="A20" s="573" t="s">
        <v>490</v>
      </c>
      <c r="B20" s="573"/>
      <c r="C20" s="456"/>
      <c r="D20" s="456"/>
      <c r="E20" s="5"/>
      <c r="F20" s="5"/>
      <c r="G20" s="5"/>
      <c r="H20" s="5"/>
      <c r="I20" s="5"/>
      <c r="J20" s="5"/>
    </row>
    <row r="21" spans="1:22">
      <c r="A21" s="163"/>
      <c r="B21" s="5"/>
      <c r="C21" s="5"/>
      <c r="D21" s="5"/>
      <c r="E21" s="5"/>
      <c r="F21" s="5"/>
      <c r="G21" s="5"/>
      <c r="H21" s="5"/>
      <c r="I21" s="5"/>
      <c r="J21" s="5"/>
    </row>
    <row r="22" spans="1:22" ht="1.5" customHeight="1"/>
    <row r="23" spans="1:22" ht="44.25" customHeight="1">
      <c r="A23" s="21" t="s">
        <v>21</v>
      </c>
      <c r="B23" s="21" t="s">
        <v>22</v>
      </c>
      <c r="C23" s="516" t="s">
        <v>491</v>
      </c>
      <c r="D23" s="516" t="s">
        <v>315</v>
      </c>
      <c r="E23" s="516" t="s">
        <v>492</v>
      </c>
      <c r="F23" s="493" t="s">
        <v>317</v>
      </c>
      <c r="G23" s="493" t="s">
        <v>318</v>
      </c>
      <c r="H23" s="493" t="s">
        <v>493</v>
      </c>
      <c r="I23" s="493" t="s">
        <v>494</v>
      </c>
      <c r="J23" s="493" t="s">
        <v>495</v>
      </c>
    </row>
    <row r="25" spans="1:22" ht="16.5" customHeight="1">
      <c r="A25" s="7" t="s">
        <v>496</v>
      </c>
      <c r="B25" s="7"/>
      <c r="C25" s="7"/>
      <c r="D25" s="7"/>
      <c r="E25" s="8"/>
      <c r="F25" s="8"/>
      <c r="G25" s="8"/>
      <c r="H25" s="8"/>
      <c r="I25" s="8"/>
      <c r="J25" s="8"/>
    </row>
    <row r="26" spans="1:22" s="2" customFormat="1" ht="56.25" customHeight="1">
      <c r="A26" s="9" t="s">
        <v>497</v>
      </c>
      <c r="B26" s="126" t="s">
        <v>498</v>
      </c>
      <c r="C26" s="18" t="s">
        <v>322</v>
      </c>
      <c r="D26" s="18" t="s">
        <v>322</v>
      </c>
      <c r="E26" s="127">
        <v>12999</v>
      </c>
      <c r="F26" s="53">
        <v>9750</v>
      </c>
      <c r="G26" s="53" t="s">
        <v>170</v>
      </c>
      <c r="H26" s="53" t="s">
        <v>170</v>
      </c>
      <c r="I26" s="53" t="s">
        <v>170</v>
      </c>
      <c r="J26" s="53" t="s">
        <v>170</v>
      </c>
      <c r="N26" s="16"/>
      <c r="S26"/>
      <c r="T26"/>
      <c r="U26"/>
      <c r="V26"/>
    </row>
    <row r="27" spans="1:22" s="2" customFormat="1" ht="48.75" customHeight="1">
      <c r="A27" s="9" t="s">
        <v>130</v>
      </c>
      <c r="B27" s="126" t="s">
        <v>499</v>
      </c>
      <c r="C27" s="18" t="s">
        <v>322</v>
      </c>
      <c r="D27" s="18" t="s">
        <v>322</v>
      </c>
      <c r="E27" s="127">
        <v>11999</v>
      </c>
      <c r="F27" s="53">
        <v>9000</v>
      </c>
      <c r="G27" s="53" t="s">
        <v>170</v>
      </c>
      <c r="H27" s="53" t="s">
        <v>170</v>
      </c>
      <c r="I27" s="53" t="s">
        <v>170</v>
      </c>
      <c r="J27" s="53" t="s">
        <v>170</v>
      </c>
      <c r="N27" s="16"/>
      <c r="S27"/>
      <c r="T27"/>
      <c r="U27"/>
      <c r="V27"/>
    </row>
    <row r="28" spans="1:22" s="2" customFormat="1" ht="43.5" customHeight="1">
      <c r="A28" s="9" t="s">
        <v>500</v>
      </c>
      <c r="B28" s="10" t="s">
        <v>501</v>
      </c>
      <c r="C28" s="18" t="s">
        <v>322</v>
      </c>
      <c r="D28" s="18" t="s">
        <v>322</v>
      </c>
      <c r="E28" s="127">
        <v>8499</v>
      </c>
      <c r="F28" s="53">
        <v>6375</v>
      </c>
      <c r="G28" s="53" t="s">
        <v>170</v>
      </c>
      <c r="H28" s="53" t="s">
        <v>170</v>
      </c>
      <c r="I28" s="53" t="s">
        <v>170</v>
      </c>
      <c r="J28" s="53" t="s">
        <v>170</v>
      </c>
      <c r="S28"/>
      <c r="T28"/>
      <c r="U28"/>
      <c r="V28"/>
    </row>
    <row r="29" spans="1:22" s="2" customFormat="1" ht="30">
      <c r="A29" s="9" t="s">
        <v>128</v>
      </c>
      <c r="B29" s="10" t="s">
        <v>502</v>
      </c>
      <c r="C29" s="18" t="s">
        <v>322</v>
      </c>
      <c r="D29" s="18" t="s">
        <v>322</v>
      </c>
      <c r="E29" s="127">
        <v>5999</v>
      </c>
      <c r="F29" s="53">
        <v>4500</v>
      </c>
      <c r="G29" s="53" t="s">
        <v>170</v>
      </c>
      <c r="H29" s="53" t="s">
        <v>170</v>
      </c>
      <c r="I29" s="53" t="s">
        <v>170</v>
      </c>
      <c r="J29" s="53" t="s">
        <v>170</v>
      </c>
      <c r="L29" s="124"/>
      <c r="M29" s="124"/>
    </row>
    <row r="30" spans="1:22" s="2" customFormat="1" ht="60">
      <c r="A30" s="9" t="s">
        <v>503</v>
      </c>
      <c r="B30" s="10" t="s">
        <v>504</v>
      </c>
      <c r="C30" s="18" t="s">
        <v>322</v>
      </c>
      <c r="D30" s="18" t="s">
        <v>322</v>
      </c>
      <c r="E30" s="127">
        <v>950</v>
      </c>
      <c r="F30" s="53">
        <v>760</v>
      </c>
      <c r="G30" s="53" t="s">
        <v>170</v>
      </c>
      <c r="H30" s="53" t="s">
        <v>170</v>
      </c>
      <c r="I30" s="53" t="s">
        <v>170</v>
      </c>
      <c r="J30" s="53" t="s">
        <v>170</v>
      </c>
    </row>
    <row r="32" spans="1:22">
      <c r="A32" s="7" t="s">
        <v>505</v>
      </c>
      <c r="B32" s="7"/>
      <c r="C32" s="7"/>
      <c r="D32" s="7"/>
      <c r="E32" s="17"/>
      <c r="F32" s="17"/>
      <c r="G32" s="17"/>
      <c r="H32" s="17"/>
      <c r="I32" s="17"/>
      <c r="J32" s="17"/>
    </row>
    <row r="33" spans="1:14" ht="45">
      <c r="A33" s="9" t="s">
        <v>506</v>
      </c>
      <c r="B33" s="10" t="s">
        <v>507</v>
      </c>
      <c r="C33" s="18" t="s">
        <v>322</v>
      </c>
      <c r="D33" s="18" t="s">
        <v>322</v>
      </c>
      <c r="E33" s="127">
        <v>21999</v>
      </c>
      <c r="F33" s="53">
        <v>16500</v>
      </c>
      <c r="G33" s="53" t="s">
        <v>170</v>
      </c>
      <c r="H33" s="53" t="s">
        <v>170</v>
      </c>
      <c r="I33" s="53" t="s">
        <v>170</v>
      </c>
      <c r="J33" s="53" t="s">
        <v>170</v>
      </c>
    </row>
    <row r="34" spans="1:14" ht="30">
      <c r="A34" s="9" t="s">
        <v>508</v>
      </c>
      <c r="B34" s="10" t="s">
        <v>509</v>
      </c>
      <c r="C34" s="18" t="s">
        <v>322</v>
      </c>
      <c r="D34" s="18" t="s">
        <v>322</v>
      </c>
      <c r="E34" s="127">
        <v>19999</v>
      </c>
      <c r="F34" s="53">
        <v>15000</v>
      </c>
      <c r="G34" s="53" t="s">
        <v>170</v>
      </c>
      <c r="H34" s="53" t="s">
        <v>170</v>
      </c>
      <c r="I34" s="53" t="s">
        <v>170</v>
      </c>
      <c r="J34" s="53" t="s">
        <v>170</v>
      </c>
      <c r="N34" s="16"/>
    </row>
    <row r="35" spans="1:14" ht="30">
      <c r="A35" s="9" t="s">
        <v>510</v>
      </c>
      <c r="B35" s="10" t="s">
        <v>511</v>
      </c>
      <c r="C35" s="18" t="s">
        <v>322</v>
      </c>
      <c r="D35" s="18" t="s">
        <v>322</v>
      </c>
      <c r="E35" s="127">
        <v>9999</v>
      </c>
      <c r="F35" s="53">
        <v>7500</v>
      </c>
      <c r="G35" s="53" t="s">
        <v>170</v>
      </c>
      <c r="H35" s="53" t="s">
        <v>170</v>
      </c>
      <c r="I35" s="53" t="s">
        <v>170</v>
      </c>
      <c r="J35" s="53" t="s">
        <v>170</v>
      </c>
    </row>
    <row r="36" spans="1:14" ht="45">
      <c r="A36" s="9" t="s">
        <v>512</v>
      </c>
      <c r="B36" s="10" t="s">
        <v>513</v>
      </c>
      <c r="C36" s="18" t="s">
        <v>322</v>
      </c>
      <c r="D36" s="18" t="s">
        <v>322</v>
      </c>
      <c r="E36" s="127">
        <v>2827.5</v>
      </c>
      <c r="F36" s="53">
        <v>2121</v>
      </c>
      <c r="G36" s="53" t="s">
        <v>170</v>
      </c>
      <c r="H36" s="53" t="s">
        <v>170</v>
      </c>
      <c r="I36" s="53" t="s">
        <v>170</v>
      </c>
      <c r="J36" s="53" t="s">
        <v>170</v>
      </c>
    </row>
    <row r="39" spans="1:14">
      <c r="A39" s="7" t="s">
        <v>514</v>
      </c>
      <c r="B39" s="7"/>
      <c r="C39" s="7"/>
      <c r="D39" s="7"/>
      <c r="E39" s="8"/>
      <c r="F39" s="8"/>
      <c r="G39" s="8"/>
      <c r="H39" s="8"/>
      <c r="I39" s="8"/>
      <c r="J39" s="8"/>
    </row>
    <row r="40" spans="1:14">
      <c r="A40" s="9" t="s">
        <v>515</v>
      </c>
      <c r="B40" s="10" t="s">
        <v>516</v>
      </c>
      <c r="C40" s="18" t="s">
        <v>322</v>
      </c>
      <c r="D40" s="10"/>
      <c r="E40" s="127">
        <v>1469</v>
      </c>
      <c r="F40" s="53">
        <v>1249</v>
      </c>
      <c r="G40" s="53" t="s">
        <v>170</v>
      </c>
      <c r="H40" s="53" t="s">
        <v>170</v>
      </c>
      <c r="I40" s="53" t="s">
        <v>170</v>
      </c>
      <c r="J40" s="53" t="s">
        <v>170</v>
      </c>
    </row>
    <row r="41" spans="1:14">
      <c r="A41" s="9" t="s">
        <v>517</v>
      </c>
      <c r="B41" s="10" t="s">
        <v>518</v>
      </c>
      <c r="C41" s="10"/>
      <c r="D41" s="10"/>
      <c r="E41" s="127">
        <v>209</v>
      </c>
      <c r="F41" s="53">
        <v>178</v>
      </c>
      <c r="G41" s="53" t="s">
        <v>170</v>
      </c>
      <c r="H41" s="53" t="s">
        <v>170</v>
      </c>
      <c r="I41" s="53" t="s">
        <v>170</v>
      </c>
      <c r="J41" s="53" t="s">
        <v>170</v>
      </c>
    </row>
    <row r="42" spans="1:14">
      <c r="B42" s="10"/>
    </row>
    <row r="43" spans="1:14">
      <c r="A43" s="7" t="s">
        <v>519</v>
      </c>
      <c r="B43" s="7"/>
      <c r="C43" s="7"/>
      <c r="D43" s="7"/>
      <c r="E43" s="8"/>
      <c r="F43" s="8"/>
      <c r="G43" s="8"/>
      <c r="H43" s="8"/>
      <c r="I43" s="8"/>
      <c r="J43" s="8"/>
    </row>
    <row r="44" spans="1:14">
      <c r="A44" s="9" t="s">
        <v>520</v>
      </c>
      <c r="B44" s="10" t="s">
        <v>521</v>
      </c>
      <c r="C44" s="18" t="s">
        <v>322</v>
      </c>
      <c r="D44" s="10"/>
      <c r="E44" s="127">
        <v>203.15</v>
      </c>
      <c r="F44" s="127">
        <v>151.572</v>
      </c>
      <c r="G44" s="53" t="s">
        <v>170</v>
      </c>
      <c r="H44" s="53" t="s">
        <v>170</v>
      </c>
      <c r="I44" s="53" t="s">
        <v>170</v>
      </c>
      <c r="J44" s="128"/>
    </row>
    <row r="45" spans="1:14">
      <c r="A45" s="9" t="s">
        <v>522</v>
      </c>
      <c r="B45" s="10" t="s">
        <v>523</v>
      </c>
      <c r="C45" s="18" t="s">
        <v>322</v>
      </c>
      <c r="D45" s="10"/>
      <c r="E45" s="127">
        <v>218.75</v>
      </c>
      <c r="F45" s="127">
        <v>164.76000000000002</v>
      </c>
      <c r="G45" s="53" t="s">
        <v>170</v>
      </c>
      <c r="H45" s="53" t="s">
        <v>170</v>
      </c>
      <c r="I45" s="53" t="s">
        <v>170</v>
      </c>
      <c r="J45" s="128"/>
    </row>
    <row r="46" spans="1:14" ht="30">
      <c r="A46" s="9" t="s">
        <v>524</v>
      </c>
      <c r="B46" s="10" t="s">
        <v>525</v>
      </c>
      <c r="C46" s="18" t="s">
        <v>322</v>
      </c>
      <c r="D46" s="10"/>
      <c r="E46" s="127">
        <v>1087</v>
      </c>
      <c r="F46" s="129">
        <v>794.4</v>
      </c>
      <c r="G46" s="53" t="s">
        <v>170</v>
      </c>
      <c r="H46" s="53" t="s">
        <v>170</v>
      </c>
      <c r="I46" s="53" t="s">
        <v>170</v>
      </c>
      <c r="J46" s="130"/>
    </row>
    <row r="47" spans="1:14" ht="45">
      <c r="A47" s="9" t="s">
        <v>526</v>
      </c>
      <c r="B47" s="10" t="s">
        <v>527</v>
      </c>
      <c r="C47" s="10"/>
      <c r="D47" s="10"/>
      <c r="E47" s="127">
        <v>3999</v>
      </c>
      <c r="F47" s="53">
        <v>3299</v>
      </c>
      <c r="G47" s="53" t="s">
        <v>170</v>
      </c>
      <c r="H47" s="53" t="s">
        <v>170</v>
      </c>
      <c r="I47" s="53" t="s">
        <v>170</v>
      </c>
      <c r="J47" s="128"/>
    </row>
    <row r="48" spans="1:14">
      <c r="A48" s="9" t="s">
        <v>528</v>
      </c>
      <c r="B48" s="10" t="s">
        <v>529</v>
      </c>
      <c r="C48" s="18" t="s">
        <v>322</v>
      </c>
      <c r="D48" s="10"/>
      <c r="E48" s="127">
        <v>199</v>
      </c>
      <c r="F48" s="127">
        <v>140</v>
      </c>
      <c r="G48" s="53" t="s">
        <v>170</v>
      </c>
      <c r="H48" s="53" t="s">
        <v>170</v>
      </c>
      <c r="I48" s="53" t="s">
        <v>170</v>
      </c>
    </row>
    <row r="49" spans="1:9">
      <c r="A49" s="9" t="s">
        <v>530</v>
      </c>
      <c r="B49" s="10" t="s">
        <v>531</v>
      </c>
      <c r="C49" s="18" t="s">
        <v>322</v>
      </c>
      <c r="D49" s="10"/>
      <c r="E49" s="127">
        <v>49.99</v>
      </c>
      <c r="F49" s="127">
        <v>43</v>
      </c>
      <c r="G49" s="53" t="s">
        <v>170</v>
      </c>
      <c r="H49" s="53" t="s">
        <v>170</v>
      </c>
      <c r="I49" s="53" t="s">
        <v>170</v>
      </c>
    </row>
    <row r="50" spans="1:9">
      <c r="A50" s="9" t="s">
        <v>532</v>
      </c>
      <c r="B50" s="10" t="s">
        <v>533</v>
      </c>
      <c r="C50" s="18" t="s">
        <v>322</v>
      </c>
      <c r="D50" s="10"/>
      <c r="E50" s="127">
        <v>54.99</v>
      </c>
      <c r="F50" s="127">
        <v>48</v>
      </c>
      <c r="G50" s="53" t="s">
        <v>170</v>
      </c>
      <c r="H50" s="53" t="s">
        <v>170</v>
      </c>
      <c r="I50" s="53" t="s">
        <v>170</v>
      </c>
    </row>
    <row r="52" spans="1:9">
      <c r="A52" s="574" t="s">
        <v>534</v>
      </c>
      <c r="B52" s="574"/>
      <c r="C52" s="574"/>
      <c r="D52" s="574"/>
    </row>
    <row r="54" spans="1:9">
      <c r="A54" s="2"/>
      <c r="B54" s="2"/>
      <c r="C54" s="2"/>
      <c r="D54" s="2"/>
    </row>
    <row r="55" spans="1:9" ht="50.25" customHeight="1">
      <c r="A55" s="1" t="s">
        <v>21</v>
      </c>
      <c r="B55" s="1" t="s">
        <v>22</v>
      </c>
      <c r="C55" s="1"/>
      <c r="D55" s="1"/>
    </row>
    <row r="56" spans="1:9">
      <c r="A56" s="2"/>
      <c r="B56" s="2"/>
      <c r="C56" s="2"/>
      <c r="D56" s="2"/>
    </row>
    <row r="57" spans="1:9">
      <c r="A57" s="11" t="s">
        <v>535</v>
      </c>
      <c r="B57" s="11"/>
      <c r="C57" s="11"/>
      <c r="D57" s="11"/>
    </row>
    <row r="58" spans="1:9" ht="30">
      <c r="A58" s="13" t="s">
        <v>536</v>
      </c>
      <c r="B58" s="10" t="s">
        <v>537</v>
      </c>
      <c r="C58" s="10"/>
      <c r="D58" s="10"/>
    </row>
    <row r="59" spans="1:9" ht="30">
      <c r="A59" s="13" t="s">
        <v>538</v>
      </c>
      <c r="B59" s="10" t="s">
        <v>539</v>
      </c>
      <c r="C59" s="10"/>
      <c r="D59" s="10"/>
    </row>
    <row r="61" spans="1:9">
      <c r="A61" s="11" t="s">
        <v>540</v>
      </c>
      <c r="B61" s="11"/>
      <c r="C61" s="11"/>
      <c r="D61" s="11"/>
    </row>
    <row r="62" spans="1:9" ht="44.25" customHeight="1">
      <c r="A62" s="13" t="s">
        <v>297</v>
      </c>
      <c r="B62" s="10" t="s">
        <v>298</v>
      </c>
      <c r="C62" s="10"/>
      <c r="D62" s="10"/>
    </row>
    <row r="63" spans="1:9" ht="44.25" customHeight="1">
      <c r="A63" s="13" t="s">
        <v>299</v>
      </c>
      <c r="B63" s="10" t="s">
        <v>300</v>
      </c>
      <c r="C63" s="10"/>
      <c r="D63" s="10"/>
    </row>
    <row r="64" spans="1:9" ht="30">
      <c r="A64" s="13" t="s">
        <v>301</v>
      </c>
      <c r="B64" s="10" t="s">
        <v>302</v>
      </c>
      <c r="C64" s="10"/>
      <c r="D64" s="10"/>
    </row>
    <row r="65" spans="1:4" ht="30">
      <c r="A65" s="13" t="s">
        <v>303</v>
      </c>
      <c r="B65" s="10" t="s">
        <v>304</v>
      </c>
      <c r="C65" s="10"/>
      <c r="D65" s="10"/>
    </row>
    <row r="66" spans="1:4" ht="30">
      <c r="A66" s="13" t="s">
        <v>305</v>
      </c>
      <c r="B66" s="10" t="s">
        <v>306</v>
      </c>
      <c r="C66" s="10"/>
      <c r="D66" s="10"/>
    </row>
    <row r="67" spans="1:4" ht="30">
      <c r="A67" s="13" t="s">
        <v>307</v>
      </c>
      <c r="B67" s="10" t="s">
        <v>308</v>
      </c>
      <c r="C67" s="10"/>
      <c r="D67" s="10"/>
    </row>
    <row r="69" spans="1:4" ht="185.25" customHeight="1">
      <c r="A69" s="570" t="s">
        <v>541</v>
      </c>
      <c r="B69" s="570"/>
    </row>
    <row r="71" spans="1:4">
      <c r="A71" s="1" t="s">
        <v>21</v>
      </c>
      <c r="B71" s="1" t="s">
        <v>22</v>
      </c>
      <c r="C71" s="6" t="s">
        <v>491</v>
      </c>
      <c r="D71" s="6" t="s">
        <v>315</v>
      </c>
    </row>
    <row r="72" spans="1:4" ht="30">
      <c r="A72" s="9" t="s">
        <v>542</v>
      </c>
      <c r="B72" s="10" t="s">
        <v>543</v>
      </c>
      <c r="C72" s="18" t="s">
        <v>322</v>
      </c>
      <c r="D72" s="18" t="s">
        <v>322</v>
      </c>
    </row>
    <row r="73" spans="1:4" ht="30">
      <c r="A73" s="9" t="s">
        <v>544</v>
      </c>
      <c r="B73" s="10" t="s">
        <v>545</v>
      </c>
      <c r="C73" s="18" t="s">
        <v>322</v>
      </c>
      <c r="D73" s="18" t="s">
        <v>322</v>
      </c>
    </row>
    <row r="74" spans="1:4" ht="30">
      <c r="A74" s="9" t="s">
        <v>546</v>
      </c>
      <c r="B74" s="10" t="s">
        <v>547</v>
      </c>
      <c r="C74" s="18" t="s">
        <v>322</v>
      </c>
      <c r="D74" s="18" t="s">
        <v>322</v>
      </c>
    </row>
    <row r="75" spans="1:4" ht="30">
      <c r="A75" s="9" t="s">
        <v>548</v>
      </c>
      <c r="B75" s="10" t="s">
        <v>549</v>
      </c>
      <c r="C75" s="18" t="s">
        <v>322</v>
      </c>
      <c r="D75" s="18" t="s">
        <v>322</v>
      </c>
    </row>
    <row r="76" spans="1:4" ht="30">
      <c r="A76" s="9" t="s">
        <v>550</v>
      </c>
      <c r="B76" s="10" t="s">
        <v>551</v>
      </c>
      <c r="C76" s="18" t="s">
        <v>322</v>
      </c>
      <c r="D76" s="18" t="s">
        <v>322</v>
      </c>
    </row>
    <row r="77" spans="1:4" ht="30">
      <c r="A77" s="9" t="s">
        <v>552</v>
      </c>
      <c r="B77" s="10" t="s">
        <v>553</v>
      </c>
      <c r="C77" s="18" t="s">
        <v>322</v>
      </c>
      <c r="D77" s="18" t="s">
        <v>322</v>
      </c>
    </row>
  </sheetData>
  <mergeCells count="7">
    <mergeCell ref="A69:B69"/>
    <mergeCell ref="A1:D11"/>
    <mergeCell ref="A17:B17"/>
    <mergeCell ref="A18:B18"/>
    <mergeCell ref="A19:B19"/>
    <mergeCell ref="A20:B20"/>
    <mergeCell ref="A52:D52"/>
  </mergeCells>
  <hyperlinks>
    <hyperlink ref="C33" r:id="rId1" xr:uid="{8845D91F-032F-43E9-AF82-E8D89AB33F44}"/>
    <hyperlink ref="D36" r:id="rId2" xr:uid="{71FE1B74-4F52-416B-8137-A5E25AC1B117}"/>
    <hyperlink ref="D33" r:id="rId3" xr:uid="{BEB6DE44-E864-440B-A484-7293333C4352}"/>
    <hyperlink ref="D34:D35" r:id="rId4" display="Link" xr:uid="{A99CDA3C-02C4-48FF-BE63-A83CB72C5A4C}"/>
    <hyperlink ref="D26" r:id="rId5" xr:uid="{8FB33222-BF25-4176-8FD2-932CB0543D6A}"/>
    <hyperlink ref="D27" r:id="rId6" xr:uid="{54CCDAED-E687-4980-930D-7D744DB2014C}"/>
    <hyperlink ref="D29" r:id="rId7" xr:uid="{C1845472-0291-49C5-8E52-C6277E7B21C1}"/>
    <hyperlink ref="D30" r:id="rId8" xr:uid="{38B1585B-9F9B-43C6-AE3A-BF7ADF56D9FF}"/>
    <hyperlink ref="C40" r:id="rId9" xr:uid="{955A4FC0-D7DF-454B-A1DC-5D8A4C94EF8F}"/>
    <hyperlink ref="C48" r:id="rId10" xr:uid="{018B4D18-BA4C-4F03-BE79-428E68373B1E}"/>
    <hyperlink ref="C49" r:id="rId11" xr:uid="{8B436D4B-5EF2-406E-BA84-21D723656EB9}"/>
    <hyperlink ref="C50" r:id="rId12" xr:uid="{AFD262D0-7C17-4158-8CE5-1A973D90AAF2}"/>
    <hyperlink ref="C44" r:id="rId13" xr:uid="{8F936B2C-7383-4A7E-9083-86444AA95C19}"/>
    <hyperlink ref="C45" r:id="rId14" xr:uid="{CD271BF6-12FF-44BC-8EDD-337E62FA7FA0}"/>
    <hyperlink ref="C46" r:id="rId15" xr:uid="{5F25C714-F33F-40DA-9A01-45C4350BE3E3}"/>
    <hyperlink ref="D72" r:id="rId16" xr:uid="{13A565B9-D622-4F52-910A-958A288F0AB2}"/>
    <hyperlink ref="D73:D77" r:id="rId17" display="Link" xr:uid="{7AC6DC35-ABCD-4A0B-A204-3373B06746E5}"/>
    <hyperlink ref="C72" r:id="rId18" xr:uid="{CA8BBB69-58A0-4794-9685-2E24941F7146}"/>
    <hyperlink ref="C73:C77" r:id="rId19" display="Link" xr:uid="{5062DBA8-4773-4F29-AF9F-0A52D43EF68B}"/>
    <hyperlink ref="D28" r:id="rId20" xr:uid="{1DE5C43F-5371-43C9-8EF9-90CFB6DEE819}"/>
    <hyperlink ref="C34:C36" r:id="rId21" display="Link" xr:uid="{E4D4A1DE-21C9-4C58-9D51-129564BCD825}"/>
    <hyperlink ref="C26" r:id="rId22" xr:uid="{AA241793-4E9A-406D-BCC2-167DD31EBA70}"/>
    <hyperlink ref="C27" r:id="rId23" xr:uid="{0A4512E2-3C34-4614-A358-74467EDD66BB}"/>
    <hyperlink ref="C29" r:id="rId24" xr:uid="{9AB10DA8-4B76-4525-AC58-FEB314307D3B}"/>
    <hyperlink ref="C30" r:id="rId25" xr:uid="{BA17EFE3-5866-4C5A-A603-E8BB79324A6D}"/>
    <hyperlink ref="C28" r:id="rId26" xr:uid="{FE1A055D-F86A-4036-8037-7F39B62E11EC}"/>
  </hyperlinks>
  <pageMargins left="0.31496062992125984" right="0.31496062992125984" top="0.55118110236220474" bottom="0.55118110236220474" header="0.31496062992125984" footer="0.31496062992125984"/>
  <pageSetup paperSize="9" scale="54" fitToWidth="0" orientation="landscape" r:id="rId27"/>
  <drawing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A6AC-4D0E-41F0-BDF3-6C08A07745B3}">
  <sheetPr>
    <tabColor rgb="FF0070C0"/>
    <pageSetUpPr fitToPage="1"/>
  </sheetPr>
  <dimension ref="A6:AG135"/>
  <sheetViews>
    <sheetView topLeftCell="A105" zoomScale="70" zoomScaleNormal="70" workbookViewId="0">
      <pane xSplit="1" topLeftCell="B1" activePane="topRight" state="frozen"/>
      <selection pane="topRight" activeCell="G126" sqref="G126:K126"/>
      <selection activeCell="A31" sqref="A31"/>
    </sheetView>
  </sheetViews>
  <sheetFormatPr defaultRowHeight="15" outlineLevelCol="1"/>
  <cols>
    <col min="1" max="1" width="44.5703125" customWidth="1"/>
    <col min="2" max="2" width="121.42578125" customWidth="1"/>
    <col min="3" max="3" width="16.42578125" customWidth="1"/>
    <col min="4" max="4" width="18.140625" customWidth="1"/>
    <col min="5" max="5" width="12.5703125" style="20" customWidth="1"/>
    <col min="6" max="6" width="21.5703125" style="20" customWidth="1"/>
    <col min="7" max="7" width="23.5703125" style="20" customWidth="1"/>
    <col min="8" max="8" width="23.140625" style="431" customWidth="1"/>
    <col min="9" max="11" width="24.85546875" customWidth="1"/>
    <col min="12" max="12" width="18.42578125" customWidth="1"/>
    <col min="13" max="13" width="32.5703125" customWidth="1"/>
    <col min="14" max="14" width="30.5703125" customWidth="1"/>
    <col min="15" max="18" width="12.140625" customWidth="1" outlineLevel="1"/>
    <col min="19" max="19" width="13.85546875" customWidth="1" outlineLevel="1"/>
    <col min="20" max="20" width="12.140625" customWidth="1" outlineLevel="1"/>
    <col min="21" max="21" width="14.5703125" customWidth="1" outlineLevel="1"/>
    <col min="22" max="32" width="12.140625" customWidth="1" outlineLevel="1"/>
  </cols>
  <sheetData>
    <row r="6" spans="1:33" ht="42.75" customHeight="1">
      <c r="A6" s="171" t="s">
        <v>554</v>
      </c>
      <c r="B6" s="80"/>
      <c r="C6" s="80"/>
      <c r="E6"/>
      <c r="F6"/>
      <c r="G6"/>
    </row>
    <row r="7" spans="1:33" ht="24">
      <c r="A7" s="170" t="s">
        <v>555</v>
      </c>
      <c r="B7" s="80"/>
      <c r="C7" s="80"/>
      <c r="E7"/>
      <c r="F7"/>
      <c r="G7"/>
    </row>
    <row r="8" spans="1:33" ht="31.5" customHeight="1">
      <c r="A8" s="170" t="s">
        <v>314</v>
      </c>
      <c r="B8" s="80"/>
      <c r="C8" s="80"/>
      <c r="E8"/>
      <c r="F8"/>
      <c r="G8"/>
    </row>
    <row r="9" spans="1:33" ht="36" customHeight="1">
      <c r="A9" s="170" t="s">
        <v>20</v>
      </c>
      <c r="B9" s="80"/>
      <c r="C9" s="80"/>
      <c r="E9"/>
      <c r="F9"/>
      <c r="G9"/>
    </row>
    <row r="10" spans="1:33" ht="245.25" customHeight="1">
      <c r="A10" s="577" t="s">
        <v>556</v>
      </c>
      <c r="B10" s="578"/>
      <c r="C10" s="578"/>
      <c r="D10" s="578"/>
      <c r="E10" s="578"/>
      <c r="F10" s="578"/>
      <c r="G10" s="81"/>
    </row>
    <row r="11" spans="1:33" ht="21">
      <c r="A11" s="172" t="s">
        <v>557</v>
      </c>
      <c r="O11" s="579" t="s">
        <v>558</v>
      </c>
      <c r="P11" s="580"/>
      <c r="Q11" s="580"/>
      <c r="R11" s="580"/>
      <c r="S11" s="580"/>
      <c r="T11" s="580"/>
      <c r="U11" s="580"/>
      <c r="V11" s="580"/>
      <c r="W11" s="580"/>
      <c r="X11" s="580"/>
      <c r="Y11" s="580"/>
      <c r="Z11" s="580"/>
      <c r="AA11" s="580"/>
      <c r="AB11" s="580"/>
      <c r="AC11" s="580"/>
      <c r="AD11" s="580"/>
      <c r="AE11" s="580"/>
      <c r="AF11" s="580"/>
    </row>
    <row r="12" spans="1:33" ht="42">
      <c r="O12" s="581" t="s">
        <v>559</v>
      </c>
      <c r="P12" s="582"/>
      <c r="Q12" s="582"/>
      <c r="R12" s="583"/>
      <c r="S12" s="581" t="s">
        <v>560</v>
      </c>
      <c r="T12" s="583"/>
      <c r="U12" s="539" t="s">
        <v>561</v>
      </c>
      <c r="V12" s="581" t="s">
        <v>562</v>
      </c>
      <c r="W12" s="583"/>
      <c r="X12" s="581" t="s">
        <v>563</v>
      </c>
      <c r="Y12" s="583"/>
      <c r="Z12" s="539" t="s">
        <v>564</v>
      </c>
      <c r="AA12" s="539" t="s">
        <v>565</v>
      </c>
      <c r="AB12" s="581" t="s">
        <v>566</v>
      </c>
      <c r="AC12" s="582"/>
      <c r="AD12" s="583"/>
      <c r="AE12" s="581" t="s">
        <v>567</v>
      </c>
      <c r="AF12" s="583"/>
    </row>
    <row r="13" spans="1:33" ht="189" customHeight="1">
      <c r="A13" s="539" t="s">
        <v>21</v>
      </c>
      <c r="B13" s="539" t="s">
        <v>22</v>
      </c>
      <c r="C13" s="538" t="s">
        <v>568</v>
      </c>
      <c r="D13" s="538" t="s">
        <v>491</v>
      </c>
      <c r="E13" s="538" t="s">
        <v>163</v>
      </c>
      <c r="F13" s="538" t="s">
        <v>23</v>
      </c>
      <c r="G13" s="538" t="s">
        <v>569</v>
      </c>
      <c r="H13" s="538" t="s">
        <v>570</v>
      </c>
      <c r="I13" s="538" t="s">
        <v>571</v>
      </c>
      <c r="J13" s="538" t="s">
        <v>572</v>
      </c>
      <c r="K13" s="538" t="s">
        <v>573</v>
      </c>
      <c r="L13" s="538" t="s">
        <v>574</v>
      </c>
      <c r="M13" s="538" t="s">
        <v>575</v>
      </c>
      <c r="N13" s="538" t="s">
        <v>576</v>
      </c>
      <c r="O13" s="539" t="s">
        <v>577</v>
      </c>
      <c r="P13" s="539" t="s">
        <v>578</v>
      </c>
      <c r="Q13" s="539" t="s">
        <v>579</v>
      </c>
      <c r="R13" s="539" t="s">
        <v>580</v>
      </c>
      <c r="S13" s="539" t="s">
        <v>581</v>
      </c>
      <c r="T13" s="539" t="s">
        <v>582</v>
      </c>
      <c r="U13" s="539" t="s">
        <v>583</v>
      </c>
      <c r="V13" s="539" t="s">
        <v>584</v>
      </c>
      <c r="W13" s="539" t="s">
        <v>585</v>
      </c>
      <c r="X13" s="539" t="s">
        <v>586</v>
      </c>
      <c r="Y13" s="539" t="s">
        <v>587</v>
      </c>
      <c r="Z13" s="539" t="s">
        <v>588</v>
      </c>
      <c r="AA13" s="539" t="s">
        <v>589</v>
      </c>
      <c r="AB13" s="539" t="s">
        <v>590</v>
      </c>
      <c r="AC13" s="539" t="s">
        <v>591</v>
      </c>
      <c r="AD13" s="539" t="s">
        <v>592</v>
      </c>
      <c r="AE13" s="539" t="s">
        <v>593</v>
      </c>
      <c r="AF13" s="539" t="s">
        <v>594</v>
      </c>
      <c r="AG13" s="540"/>
    </row>
    <row r="14" spans="1:33" ht="23.25">
      <c r="A14" s="575" t="s">
        <v>595</v>
      </c>
      <c r="B14" s="576"/>
      <c r="C14" s="85"/>
      <c r="D14" s="85"/>
      <c r="E14" s="85"/>
      <c r="F14" s="85"/>
      <c r="G14" s="85"/>
      <c r="H14" s="468"/>
      <c r="I14" s="85"/>
      <c r="J14" s="85"/>
      <c r="K14" s="85"/>
      <c r="L14" s="87"/>
      <c r="M14" s="85"/>
      <c r="N14" s="85"/>
      <c r="O14" s="85"/>
      <c r="P14" s="85"/>
      <c r="Q14" s="85"/>
      <c r="R14" s="85"/>
      <c r="S14" s="85"/>
      <c r="T14" s="85"/>
      <c r="U14" s="85"/>
      <c r="V14" s="85"/>
      <c r="W14" s="85"/>
      <c r="X14" s="85"/>
      <c r="Y14" s="85"/>
      <c r="Z14" s="85"/>
      <c r="AA14" s="85"/>
      <c r="AB14" s="85"/>
      <c r="AC14" s="85"/>
      <c r="AD14" s="85"/>
      <c r="AE14" s="85"/>
      <c r="AF14" s="85"/>
    </row>
    <row r="15" spans="1:33" ht="26.25">
      <c r="A15" s="35" t="s">
        <v>45</v>
      </c>
      <c r="B15" s="27" t="s">
        <v>596</v>
      </c>
      <c r="C15" s="27"/>
      <c r="D15" s="25" t="s">
        <v>322</v>
      </c>
      <c r="E15" s="91">
        <v>5591</v>
      </c>
      <c r="F15" s="91">
        <v>4348</v>
      </c>
      <c r="G15" s="184" t="s">
        <v>170</v>
      </c>
      <c r="H15" s="184" t="s">
        <v>170</v>
      </c>
      <c r="I15" s="184" t="s">
        <v>170</v>
      </c>
      <c r="J15" s="184" t="s">
        <v>170</v>
      </c>
      <c r="K15" s="184" t="s">
        <v>170</v>
      </c>
      <c r="L15" s="477"/>
      <c r="M15" s="184"/>
      <c r="N15" s="184"/>
      <c r="O15" s="386"/>
      <c r="P15" s="386"/>
      <c r="Q15" s="386"/>
      <c r="R15" s="386"/>
      <c r="S15" s="386" t="s">
        <v>597</v>
      </c>
      <c r="T15" s="386"/>
      <c r="U15" s="386" t="s">
        <v>597</v>
      </c>
      <c r="V15" s="386" t="s">
        <v>597</v>
      </c>
      <c r="W15" s="386"/>
      <c r="X15" s="386" t="s">
        <v>597</v>
      </c>
      <c r="Y15" s="386"/>
      <c r="Z15" s="386"/>
      <c r="AA15" s="386"/>
      <c r="AB15" s="386"/>
      <c r="AC15" s="386"/>
      <c r="AD15" s="386"/>
      <c r="AE15" s="386"/>
      <c r="AF15" s="184"/>
    </row>
    <row r="16" spans="1:33" ht="26.25">
      <c r="A16" s="35" t="s">
        <v>598</v>
      </c>
      <c r="B16" s="27" t="s">
        <v>599</v>
      </c>
      <c r="C16" s="27"/>
      <c r="D16" s="25" t="s">
        <v>322</v>
      </c>
      <c r="E16" s="91">
        <v>3494</v>
      </c>
      <c r="F16" s="91">
        <v>2718</v>
      </c>
      <c r="G16" s="184" t="s">
        <v>170</v>
      </c>
      <c r="H16" s="184" t="s">
        <v>170</v>
      </c>
      <c r="I16" s="184" t="s">
        <v>170</v>
      </c>
      <c r="J16" s="184" t="s">
        <v>170</v>
      </c>
      <c r="K16" s="184" t="s">
        <v>170</v>
      </c>
      <c r="L16" s="184"/>
      <c r="M16" s="527"/>
      <c r="N16" s="184"/>
      <c r="O16" s="386"/>
      <c r="P16" s="386"/>
      <c r="Q16" s="386"/>
      <c r="R16" s="386"/>
      <c r="S16" s="386" t="s">
        <v>597</v>
      </c>
      <c r="T16" s="386"/>
      <c r="U16" s="386" t="s">
        <v>597</v>
      </c>
      <c r="V16" s="386" t="s">
        <v>597</v>
      </c>
      <c r="W16" s="386"/>
      <c r="X16" s="386" t="s">
        <v>597</v>
      </c>
      <c r="Y16" s="386"/>
      <c r="Z16" s="386"/>
      <c r="AA16" s="386"/>
      <c r="AB16" s="386"/>
      <c r="AC16" s="386"/>
      <c r="AD16" s="386"/>
      <c r="AE16" s="386"/>
      <c r="AF16" s="184"/>
    </row>
    <row r="17" spans="1:32" ht="30">
      <c r="A17" s="35" t="s">
        <v>600</v>
      </c>
      <c r="B17" s="27" t="s">
        <v>601</v>
      </c>
      <c r="C17" s="27"/>
      <c r="D17" s="25" t="s">
        <v>322</v>
      </c>
      <c r="E17" s="91">
        <v>3461</v>
      </c>
      <c r="F17" s="91">
        <v>2693</v>
      </c>
      <c r="G17" s="184" t="s">
        <v>170</v>
      </c>
      <c r="H17" s="184" t="s">
        <v>170</v>
      </c>
      <c r="I17" s="184" t="s">
        <v>170</v>
      </c>
      <c r="J17" s="184" t="s">
        <v>170</v>
      </c>
      <c r="K17" s="184" t="s">
        <v>170</v>
      </c>
      <c r="L17" s="184"/>
      <c r="M17" s="477"/>
      <c r="N17" s="184"/>
      <c r="O17" s="386"/>
      <c r="P17" s="386"/>
      <c r="Q17" s="386"/>
      <c r="R17" s="386"/>
      <c r="S17" s="386" t="s">
        <v>597</v>
      </c>
      <c r="T17" s="386"/>
      <c r="U17" s="386" t="s">
        <v>597</v>
      </c>
      <c r="V17" s="386" t="s">
        <v>597</v>
      </c>
      <c r="W17" s="386"/>
      <c r="X17" s="386" t="s">
        <v>597</v>
      </c>
      <c r="Y17" s="386"/>
      <c r="Z17" s="386"/>
      <c r="AA17" s="386"/>
      <c r="AB17" s="386" t="s">
        <v>597</v>
      </c>
      <c r="AC17" s="386" t="s">
        <v>597</v>
      </c>
      <c r="AD17" s="386" t="s">
        <v>597</v>
      </c>
      <c r="AE17" s="386" t="s">
        <v>597</v>
      </c>
      <c r="AF17" s="386" t="s">
        <v>597</v>
      </c>
    </row>
    <row r="18" spans="1:32" ht="30">
      <c r="A18" s="35" t="s">
        <v>129</v>
      </c>
      <c r="B18" s="27" t="s">
        <v>602</v>
      </c>
      <c r="C18" s="27"/>
      <c r="D18" s="25" t="s">
        <v>322</v>
      </c>
      <c r="E18" s="91">
        <v>1598</v>
      </c>
      <c r="F18" s="91">
        <v>1243</v>
      </c>
      <c r="G18" s="184" t="s">
        <v>170</v>
      </c>
      <c r="H18" s="184" t="s">
        <v>170</v>
      </c>
      <c r="I18" s="184" t="s">
        <v>170</v>
      </c>
      <c r="J18" s="184" t="s">
        <v>170</v>
      </c>
      <c r="K18" s="184" t="s">
        <v>170</v>
      </c>
      <c r="L18" s="184"/>
      <c r="M18" s="184"/>
      <c r="N18" s="184"/>
      <c r="O18" s="386"/>
      <c r="P18" s="386"/>
      <c r="Q18" s="386"/>
      <c r="R18" s="386"/>
      <c r="S18" s="386" t="s">
        <v>597</v>
      </c>
      <c r="T18" s="386"/>
      <c r="U18" s="386" t="s">
        <v>597</v>
      </c>
      <c r="V18" s="386" t="s">
        <v>597</v>
      </c>
      <c r="W18" s="386"/>
      <c r="X18" s="386" t="s">
        <v>597</v>
      </c>
      <c r="Y18" s="386"/>
      <c r="Z18" s="386"/>
      <c r="AA18" s="386"/>
      <c r="AB18" s="386" t="s">
        <v>597</v>
      </c>
      <c r="AC18" s="386" t="s">
        <v>597</v>
      </c>
      <c r="AD18" s="386" t="s">
        <v>597</v>
      </c>
      <c r="AE18" s="386" t="s">
        <v>597</v>
      </c>
      <c r="AF18" s="386" t="s">
        <v>597</v>
      </c>
    </row>
    <row r="19" spans="1:32" ht="30">
      <c r="A19" s="35" t="s">
        <v>131</v>
      </c>
      <c r="B19" s="27" t="s">
        <v>603</v>
      </c>
      <c r="C19" s="27"/>
      <c r="D19" s="25" t="s">
        <v>322</v>
      </c>
      <c r="E19" s="91">
        <v>1328</v>
      </c>
      <c r="F19" s="91">
        <v>1033</v>
      </c>
      <c r="G19" s="184" t="s">
        <v>170</v>
      </c>
      <c r="H19" s="184" t="s">
        <v>170</v>
      </c>
      <c r="I19" s="184" t="s">
        <v>170</v>
      </c>
      <c r="J19" s="184" t="s">
        <v>170</v>
      </c>
      <c r="K19" s="184" t="s">
        <v>170</v>
      </c>
      <c r="L19" s="184"/>
      <c r="M19" s="184"/>
      <c r="N19" s="184"/>
      <c r="O19" s="386"/>
      <c r="P19" s="386"/>
      <c r="Q19" s="386"/>
      <c r="R19" s="386"/>
      <c r="S19" s="386" t="s">
        <v>597</v>
      </c>
      <c r="T19" s="386"/>
      <c r="U19" s="386" t="s">
        <v>597</v>
      </c>
      <c r="V19" s="386" t="s">
        <v>597</v>
      </c>
      <c r="W19" s="386"/>
      <c r="X19" s="386" t="s">
        <v>597</v>
      </c>
      <c r="Y19" s="386"/>
      <c r="Z19" s="386"/>
      <c r="AA19" s="386"/>
      <c r="AB19" s="386" t="s">
        <v>597</v>
      </c>
      <c r="AC19" s="386" t="s">
        <v>597</v>
      </c>
      <c r="AD19" s="386" t="s">
        <v>597</v>
      </c>
      <c r="AE19" s="386" t="s">
        <v>597</v>
      </c>
      <c r="AF19" s="386" t="s">
        <v>597</v>
      </c>
    </row>
    <row r="20" spans="1:32" ht="30">
      <c r="A20" s="35" t="s">
        <v>36</v>
      </c>
      <c r="B20" s="27" t="s">
        <v>604</v>
      </c>
      <c r="C20" s="27"/>
      <c r="D20" s="25" t="s">
        <v>322</v>
      </c>
      <c r="E20" s="91">
        <v>951</v>
      </c>
      <c r="F20" s="91">
        <v>740</v>
      </c>
      <c r="G20" s="184" t="s">
        <v>170</v>
      </c>
      <c r="H20" s="184" t="s">
        <v>170</v>
      </c>
      <c r="I20" s="184" t="s">
        <v>170</v>
      </c>
      <c r="J20" s="184" t="s">
        <v>170</v>
      </c>
      <c r="K20" s="184" t="s">
        <v>170</v>
      </c>
      <c r="L20" s="184"/>
      <c r="M20" s="184"/>
      <c r="N20" s="184"/>
      <c r="O20" s="386"/>
      <c r="P20" s="386"/>
      <c r="Q20" s="386"/>
      <c r="R20" s="386"/>
      <c r="S20" s="386" t="s">
        <v>597</v>
      </c>
      <c r="T20" s="386"/>
      <c r="U20" s="386" t="s">
        <v>597</v>
      </c>
      <c r="V20" s="386" t="s">
        <v>597</v>
      </c>
      <c r="W20" s="386"/>
      <c r="X20" s="386" t="s">
        <v>597</v>
      </c>
      <c r="Y20" s="386"/>
      <c r="Z20" s="386"/>
      <c r="AA20" s="386"/>
      <c r="AB20" s="386" t="s">
        <v>597</v>
      </c>
      <c r="AC20" s="386" t="s">
        <v>597</v>
      </c>
      <c r="AD20" s="386" t="s">
        <v>597</v>
      </c>
      <c r="AE20" s="386" t="s">
        <v>597</v>
      </c>
      <c r="AF20" s="386" t="s">
        <v>597</v>
      </c>
    </row>
    <row r="21" spans="1:32" ht="30">
      <c r="A21" s="35" t="s">
        <v>127</v>
      </c>
      <c r="B21" s="27" t="s">
        <v>605</v>
      </c>
      <c r="C21" s="27"/>
      <c r="D21" s="25" t="s">
        <v>322</v>
      </c>
      <c r="E21" s="91">
        <v>643</v>
      </c>
      <c r="F21" s="91">
        <v>500</v>
      </c>
      <c r="G21" s="184" t="s">
        <v>170</v>
      </c>
      <c r="H21" s="184" t="s">
        <v>170</v>
      </c>
      <c r="I21" s="184" t="s">
        <v>170</v>
      </c>
      <c r="J21" s="184" t="s">
        <v>170</v>
      </c>
      <c r="K21" s="184" t="s">
        <v>170</v>
      </c>
      <c r="L21" s="184"/>
      <c r="M21" s="184"/>
      <c r="N21" s="184"/>
      <c r="O21" s="386"/>
      <c r="P21" s="386"/>
      <c r="Q21" s="386"/>
      <c r="R21" s="386"/>
      <c r="S21" s="386" t="s">
        <v>597</v>
      </c>
      <c r="T21" s="386"/>
      <c r="U21" s="386" t="s">
        <v>597</v>
      </c>
      <c r="V21" s="386" t="s">
        <v>597</v>
      </c>
      <c r="W21" s="386"/>
      <c r="X21" s="386" t="s">
        <v>597</v>
      </c>
      <c r="Y21" s="386"/>
      <c r="Z21" s="386"/>
      <c r="AA21" s="386"/>
      <c r="AB21" s="386" t="s">
        <v>597</v>
      </c>
      <c r="AC21" s="386"/>
      <c r="AD21" s="386" t="s">
        <v>597</v>
      </c>
      <c r="AE21" s="386"/>
      <c r="AF21" s="386" t="s">
        <v>597</v>
      </c>
    </row>
    <row r="22" spans="1:32" ht="30">
      <c r="A22" s="35" t="s">
        <v>606</v>
      </c>
      <c r="B22" s="27" t="s">
        <v>607</v>
      </c>
      <c r="C22" s="27"/>
      <c r="D22" s="25" t="s">
        <v>322</v>
      </c>
      <c r="E22" s="91">
        <v>511</v>
      </c>
      <c r="F22" s="91">
        <v>397</v>
      </c>
      <c r="G22" s="184" t="s">
        <v>170</v>
      </c>
      <c r="H22" s="184" t="s">
        <v>170</v>
      </c>
      <c r="I22" s="184" t="s">
        <v>170</v>
      </c>
      <c r="J22" s="184" t="s">
        <v>170</v>
      </c>
      <c r="K22" s="184" t="s">
        <v>170</v>
      </c>
      <c r="L22" s="184"/>
      <c r="M22" s="184"/>
      <c r="N22" s="184"/>
      <c r="O22" s="386"/>
      <c r="P22" s="386"/>
      <c r="Q22" s="386"/>
      <c r="R22" s="386"/>
      <c r="S22" s="386" t="s">
        <v>597</v>
      </c>
      <c r="T22" s="386"/>
      <c r="U22" s="386" t="s">
        <v>597</v>
      </c>
      <c r="V22" s="386" t="s">
        <v>597</v>
      </c>
      <c r="W22" s="386"/>
      <c r="X22" s="386" t="s">
        <v>597</v>
      </c>
      <c r="Y22" s="386"/>
      <c r="Z22" s="386"/>
      <c r="AA22" s="386"/>
      <c r="AB22" s="386" t="s">
        <v>597</v>
      </c>
      <c r="AC22" s="386"/>
      <c r="AD22" s="386" t="s">
        <v>597</v>
      </c>
      <c r="AE22" s="386"/>
      <c r="AF22" s="386" t="s">
        <v>597</v>
      </c>
    </row>
    <row r="23" spans="1:32" ht="45">
      <c r="A23" s="35" t="s">
        <v>608</v>
      </c>
      <c r="B23" s="27" t="s">
        <v>609</v>
      </c>
      <c r="C23" s="25" t="s">
        <v>322</v>
      </c>
      <c r="D23" s="25" t="s">
        <v>322</v>
      </c>
      <c r="E23" s="91">
        <v>569</v>
      </c>
      <c r="F23" s="91">
        <v>396.73913043478262</v>
      </c>
      <c r="G23" s="184" t="s">
        <v>170</v>
      </c>
      <c r="H23" s="184" t="s">
        <v>170</v>
      </c>
      <c r="I23" s="184" t="s">
        <v>170</v>
      </c>
      <c r="J23" s="184" t="s">
        <v>170</v>
      </c>
      <c r="K23" s="184" t="s">
        <v>170</v>
      </c>
      <c r="L23" s="184"/>
      <c r="M23" s="184"/>
      <c r="N23" s="184"/>
      <c r="O23" s="386"/>
      <c r="P23" s="386"/>
      <c r="Q23" s="386"/>
      <c r="R23" s="386"/>
      <c r="S23" s="386"/>
      <c r="T23" s="386"/>
      <c r="U23" s="386"/>
      <c r="V23" s="386"/>
      <c r="W23" s="386"/>
      <c r="X23" s="386"/>
      <c r="Y23" s="386"/>
      <c r="Z23" s="386"/>
      <c r="AA23" s="386"/>
      <c r="AB23" s="386"/>
      <c r="AC23" s="386"/>
      <c r="AD23" s="386"/>
      <c r="AE23" s="386"/>
      <c r="AF23" s="386"/>
    </row>
    <row r="24" spans="1:32" ht="45">
      <c r="A24" s="35" t="s">
        <v>610</v>
      </c>
      <c r="B24" s="27" t="s">
        <v>611</v>
      </c>
      <c r="C24" s="25" t="s">
        <v>322</v>
      </c>
      <c r="D24" s="25" t="s">
        <v>322</v>
      </c>
      <c r="E24" s="91">
        <v>709</v>
      </c>
      <c r="F24" s="91">
        <v>500.00000000000006</v>
      </c>
      <c r="G24" s="184" t="s">
        <v>170</v>
      </c>
      <c r="H24" s="184" t="s">
        <v>170</v>
      </c>
      <c r="I24" s="184" t="s">
        <v>170</v>
      </c>
      <c r="J24" s="184" t="s">
        <v>170</v>
      </c>
      <c r="K24" s="184" t="s">
        <v>170</v>
      </c>
      <c r="L24" s="184"/>
      <c r="M24" s="184"/>
      <c r="N24" s="184"/>
      <c r="O24" s="386"/>
      <c r="P24" s="386"/>
      <c r="Q24" s="386"/>
      <c r="R24" s="386"/>
      <c r="S24" s="386"/>
      <c r="T24" s="386"/>
      <c r="U24" s="386"/>
      <c r="V24" s="386"/>
      <c r="W24" s="386"/>
      <c r="X24" s="386"/>
      <c r="Y24" s="386"/>
      <c r="Z24" s="386"/>
      <c r="AA24" s="386"/>
      <c r="AB24" s="386"/>
      <c r="AC24" s="386"/>
      <c r="AD24" s="386"/>
      <c r="AE24" s="386"/>
      <c r="AF24" s="386"/>
    </row>
    <row r="25" spans="1:32" ht="45">
      <c r="A25" s="35" t="s">
        <v>612</v>
      </c>
      <c r="B25" s="27" t="s">
        <v>613</v>
      </c>
      <c r="C25" s="25" t="s">
        <v>322</v>
      </c>
      <c r="D25" s="25" t="s">
        <v>322</v>
      </c>
      <c r="E25" s="91">
        <v>709</v>
      </c>
      <c r="F25" s="91">
        <v>500.00000000000006</v>
      </c>
      <c r="G25" s="184" t="s">
        <v>170</v>
      </c>
      <c r="H25" s="184" t="s">
        <v>170</v>
      </c>
      <c r="I25" s="184" t="s">
        <v>170</v>
      </c>
      <c r="J25" s="184" t="s">
        <v>170</v>
      </c>
      <c r="K25" s="184" t="s">
        <v>170</v>
      </c>
      <c r="L25" s="184"/>
      <c r="M25" s="184"/>
      <c r="N25" s="184"/>
      <c r="O25" s="386"/>
      <c r="P25" s="386"/>
      <c r="Q25" s="386"/>
      <c r="R25" s="386"/>
      <c r="S25" s="386"/>
      <c r="T25" s="386"/>
      <c r="U25" s="386"/>
      <c r="V25" s="386"/>
      <c r="W25" s="386"/>
      <c r="X25" s="386"/>
      <c r="Y25" s="386"/>
      <c r="Z25" s="386"/>
      <c r="AA25" s="386"/>
      <c r="AB25" s="386"/>
      <c r="AC25" s="386"/>
      <c r="AD25" s="386"/>
      <c r="AE25" s="386"/>
      <c r="AF25" s="386"/>
    </row>
    <row r="26" spans="1:32" ht="45">
      <c r="A26" s="35" t="s">
        <v>614</v>
      </c>
      <c r="B26" s="27" t="s">
        <v>615</v>
      </c>
      <c r="C26" s="25" t="s">
        <v>322</v>
      </c>
      <c r="D26" s="25" t="s">
        <v>322</v>
      </c>
      <c r="E26" s="91">
        <v>1059</v>
      </c>
      <c r="F26" s="91">
        <v>739.13043478260875</v>
      </c>
      <c r="G26" s="184" t="s">
        <v>170</v>
      </c>
      <c r="H26" s="184" t="s">
        <v>170</v>
      </c>
      <c r="I26" s="184" t="s">
        <v>170</v>
      </c>
      <c r="J26" s="184" t="s">
        <v>170</v>
      </c>
      <c r="K26" s="184" t="s">
        <v>170</v>
      </c>
      <c r="L26" s="184"/>
      <c r="M26" s="184"/>
      <c r="N26" s="184"/>
      <c r="O26" s="386"/>
      <c r="P26" s="386"/>
      <c r="Q26" s="386"/>
      <c r="R26" s="386"/>
      <c r="S26" s="386"/>
      <c r="T26" s="386"/>
      <c r="U26" s="386"/>
      <c r="V26" s="386"/>
      <c r="W26" s="386"/>
      <c r="X26" s="386"/>
      <c r="Y26" s="386"/>
      <c r="Z26" s="386"/>
      <c r="AA26" s="386"/>
      <c r="AB26" s="386"/>
      <c r="AC26" s="386"/>
      <c r="AD26" s="386"/>
      <c r="AE26" s="386"/>
      <c r="AF26" s="386"/>
    </row>
    <row r="27" spans="1:32" ht="45">
      <c r="A27" s="35" t="s">
        <v>616</v>
      </c>
      <c r="B27" s="27" t="s">
        <v>617</v>
      </c>
      <c r="C27" s="25" t="s">
        <v>322</v>
      </c>
      <c r="D27" s="25" t="s">
        <v>322</v>
      </c>
      <c r="E27" s="91">
        <v>1479</v>
      </c>
      <c r="F27" s="91">
        <v>1032.608695652174</v>
      </c>
      <c r="G27" s="184" t="s">
        <v>170</v>
      </c>
      <c r="H27" s="184" t="s">
        <v>170</v>
      </c>
      <c r="I27" s="184" t="s">
        <v>170</v>
      </c>
      <c r="J27" s="184" t="s">
        <v>170</v>
      </c>
      <c r="K27" s="184" t="s">
        <v>170</v>
      </c>
      <c r="L27" s="184"/>
      <c r="M27" s="184"/>
      <c r="N27" s="184"/>
      <c r="O27" s="386"/>
      <c r="P27" s="386"/>
      <c r="Q27" s="386"/>
      <c r="R27" s="386"/>
      <c r="S27" s="386"/>
      <c r="T27" s="386"/>
      <c r="U27" s="386"/>
      <c r="V27" s="386"/>
      <c r="W27" s="386"/>
      <c r="X27" s="386"/>
      <c r="Y27" s="386"/>
      <c r="Z27" s="386"/>
      <c r="AA27" s="386"/>
      <c r="AB27" s="386"/>
      <c r="AC27" s="386"/>
      <c r="AD27" s="386"/>
      <c r="AE27" s="386"/>
      <c r="AF27" s="386"/>
    </row>
    <row r="28" spans="1:32" ht="45">
      <c r="A28" s="35" t="s">
        <v>618</v>
      </c>
      <c r="B28" s="27" t="s">
        <v>619</v>
      </c>
      <c r="C28" s="25" t="s">
        <v>322</v>
      </c>
      <c r="D28" s="25" t="s">
        <v>322</v>
      </c>
      <c r="E28" s="91">
        <v>1769</v>
      </c>
      <c r="F28" s="91">
        <v>1242.2360248447208</v>
      </c>
      <c r="G28" s="184" t="s">
        <v>170</v>
      </c>
      <c r="H28" s="184" t="s">
        <v>170</v>
      </c>
      <c r="I28" s="184" t="s">
        <v>170</v>
      </c>
      <c r="J28" s="184" t="s">
        <v>170</v>
      </c>
      <c r="K28" s="184" t="s">
        <v>170</v>
      </c>
      <c r="L28" s="184"/>
      <c r="M28" s="184"/>
      <c r="N28" s="184"/>
      <c r="O28" s="386"/>
      <c r="P28" s="386"/>
      <c r="Q28" s="386"/>
      <c r="R28" s="386"/>
      <c r="S28" s="386"/>
      <c r="T28" s="386"/>
      <c r="U28" s="386"/>
      <c r="V28" s="386"/>
      <c r="W28" s="386"/>
      <c r="X28" s="386"/>
      <c r="Y28" s="386"/>
      <c r="Z28" s="386"/>
      <c r="AA28" s="386"/>
      <c r="AB28" s="386"/>
      <c r="AC28" s="386"/>
      <c r="AD28" s="386"/>
      <c r="AE28" s="386"/>
      <c r="AF28" s="386"/>
    </row>
    <row r="29" spans="1:32" ht="45">
      <c r="A29" s="35" t="s">
        <v>620</v>
      </c>
      <c r="B29" s="27" t="s">
        <v>621</v>
      </c>
      <c r="C29" s="25" t="s">
        <v>322</v>
      </c>
      <c r="D29" s="25" t="s">
        <v>322</v>
      </c>
      <c r="E29" s="91">
        <v>3849</v>
      </c>
      <c r="F29" s="91">
        <v>2692.1739130434785</v>
      </c>
      <c r="G29" s="184" t="s">
        <v>170</v>
      </c>
      <c r="H29" s="184" t="s">
        <v>170</v>
      </c>
      <c r="I29" s="184" t="s">
        <v>170</v>
      </c>
      <c r="J29" s="184" t="s">
        <v>170</v>
      </c>
      <c r="K29" s="184" t="s">
        <v>170</v>
      </c>
      <c r="L29" s="184"/>
      <c r="M29" s="184"/>
      <c r="N29" s="184"/>
      <c r="O29" s="386"/>
      <c r="P29" s="386"/>
      <c r="Q29" s="386"/>
      <c r="R29" s="386"/>
      <c r="S29" s="386"/>
      <c r="T29" s="386"/>
      <c r="U29" s="386"/>
      <c r="V29" s="386"/>
      <c r="W29" s="386"/>
      <c r="X29" s="386"/>
      <c r="Y29" s="386"/>
      <c r="Z29" s="386"/>
      <c r="AA29" s="386"/>
      <c r="AB29" s="386"/>
      <c r="AC29" s="386"/>
      <c r="AD29" s="386"/>
      <c r="AE29" s="386"/>
      <c r="AF29" s="386"/>
    </row>
    <row r="30" spans="1:32" ht="26.25">
      <c r="A30" s="34"/>
      <c r="B30" s="164"/>
      <c r="C30" s="164"/>
      <c r="D30" s="38"/>
      <c r="E30" s="545"/>
      <c r="F30" s="545"/>
      <c r="G30" s="545"/>
      <c r="H30" s="545"/>
      <c r="I30" s="545"/>
      <c r="J30" s="545"/>
      <c r="K30" s="545"/>
      <c r="L30" s="545"/>
      <c r="M30" s="545"/>
      <c r="N30" s="545"/>
      <c r="O30" s="546"/>
      <c r="P30" s="546"/>
      <c r="Q30" s="546"/>
      <c r="R30" s="546"/>
      <c r="S30" s="546"/>
      <c r="T30" s="546"/>
      <c r="U30" s="546"/>
      <c r="V30" s="546"/>
      <c r="W30" s="546"/>
      <c r="X30" s="546"/>
      <c r="Y30" s="546"/>
      <c r="Z30" s="546"/>
      <c r="AA30" s="546"/>
      <c r="AB30" s="546"/>
      <c r="AC30" s="546"/>
      <c r="AD30" s="546"/>
      <c r="AE30" s="546"/>
      <c r="AF30" s="546"/>
    </row>
    <row r="31" spans="1:32" ht="26.25">
      <c r="H31" s="525"/>
      <c r="I31" s="20"/>
      <c r="J31" s="20"/>
      <c r="K31" s="20"/>
      <c r="M31" s="20"/>
      <c r="N31" s="20"/>
      <c r="O31" s="387"/>
      <c r="P31" s="387"/>
      <c r="Q31" s="387"/>
      <c r="R31" s="387"/>
      <c r="S31" s="387"/>
      <c r="T31" s="387"/>
      <c r="U31" s="387"/>
      <c r="V31" s="387"/>
      <c r="W31" s="387"/>
      <c r="X31" s="387"/>
      <c r="Y31" s="387"/>
      <c r="Z31" s="387"/>
      <c r="AA31" s="387"/>
      <c r="AB31" s="387"/>
      <c r="AC31" s="387"/>
      <c r="AD31" s="387"/>
      <c r="AE31" s="387"/>
      <c r="AF31" s="20"/>
    </row>
    <row r="32" spans="1:32" ht="26.25">
      <c r="A32" s="84" t="s">
        <v>622</v>
      </c>
      <c r="B32" s="85"/>
      <c r="C32" s="85"/>
      <c r="D32" s="85"/>
      <c r="E32" s="85"/>
      <c r="F32" s="85"/>
      <c r="G32" s="85"/>
      <c r="H32" s="468"/>
      <c r="I32" s="85"/>
      <c r="J32" s="85"/>
      <c r="K32" s="85"/>
      <c r="L32" s="87"/>
      <c r="M32" s="85"/>
      <c r="N32" s="85"/>
      <c r="O32" s="388"/>
      <c r="P32" s="388"/>
      <c r="Q32" s="388"/>
      <c r="R32" s="388"/>
      <c r="S32" s="388"/>
      <c r="T32" s="388"/>
      <c r="U32" s="388"/>
      <c r="V32" s="388"/>
      <c r="W32" s="388"/>
      <c r="X32" s="388"/>
      <c r="Y32" s="388"/>
      <c r="Z32" s="388"/>
      <c r="AA32" s="388"/>
      <c r="AB32" s="388"/>
      <c r="AC32" s="388"/>
      <c r="AD32" s="388"/>
      <c r="AE32" s="388"/>
      <c r="AF32" s="85"/>
    </row>
    <row r="33" spans="1:32" ht="26.25">
      <c r="A33" s="35" t="s">
        <v>623</v>
      </c>
      <c r="B33" s="27" t="s">
        <v>624</v>
      </c>
      <c r="C33" s="27"/>
      <c r="D33" s="25"/>
      <c r="E33" s="91">
        <v>699</v>
      </c>
      <c r="F33" s="91">
        <v>544</v>
      </c>
      <c r="G33" s="184" t="s">
        <v>170</v>
      </c>
      <c r="H33" s="184" t="s">
        <v>170</v>
      </c>
      <c r="I33" s="184" t="s">
        <v>170</v>
      </c>
      <c r="J33" s="184" t="s">
        <v>170</v>
      </c>
      <c r="K33" s="184" t="s">
        <v>170</v>
      </c>
      <c r="L33" s="184"/>
      <c r="M33" s="184"/>
      <c r="N33" s="184"/>
      <c r="O33" s="386"/>
      <c r="P33" s="386"/>
      <c r="Q33" s="386"/>
      <c r="R33" s="386"/>
      <c r="S33" s="386"/>
      <c r="T33" s="386"/>
      <c r="U33" s="386"/>
      <c r="V33" s="386"/>
      <c r="W33" s="386"/>
      <c r="X33" s="386"/>
      <c r="Y33" s="386"/>
      <c r="Z33" s="386"/>
      <c r="AA33" s="386"/>
      <c r="AB33" s="386"/>
      <c r="AC33" s="386"/>
      <c r="AD33" s="386"/>
      <c r="AE33" s="386"/>
      <c r="AF33" s="184"/>
    </row>
    <row r="34" spans="1:32" ht="26.25">
      <c r="A34" s="35" t="s">
        <v>625</v>
      </c>
      <c r="B34" s="27" t="s">
        <v>626</v>
      </c>
      <c r="C34" s="27"/>
      <c r="D34" s="25"/>
      <c r="E34" s="91">
        <v>909</v>
      </c>
      <c r="F34" s="91">
        <v>707</v>
      </c>
      <c r="G34" s="184" t="s">
        <v>170</v>
      </c>
      <c r="H34" s="184" t="s">
        <v>170</v>
      </c>
      <c r="I34" s="184" t="s">
        <v>170</v>
      </c>
      <c r="J34" s="184" t="s">
        <v>170</v>
      </c>
      <c r="K34" s="184" t="s">
        <v>170</v>
      </c>
      <c r="L34" s="184"/>
      <c r="M34" s="184"/>
      <c r="N34" s="184"/>
      <c r="O34" s="386"/>
      <c r="P34" s="386"/>
      <c r="Q34" s="386"/>
      <c r="R34" s="386"/>
      <c r="S34" s="386"/>
      <c r="T34" s="386"/>
      <c r="U34" s="386"/>
      <c r="V34" s="386"/>
      <c r="W34" s="386"/>
      <c r="X34" s="386"/>
      <c r="Y34" s="386"/>
      <c r="Z34" s="386"/>
      <c r="AA34" s="386"/>
      <c r="AB34" s="386"/>
      <c r="AC34" s="386"/>
      <c r="AD34" s="386"/>
      <c r="AE34" s="386"/>
      <c r="AF34" s="184"/>
    </row>
    <row r="35" spans="1:32" ht="26.25">
      <c r="A35" s="35" t="s">
        <v>627</v>
      </c>
      <c r="B35" s="27" t="s">
        <v>628</v>
      </c>
      <c r="C35" s="27"/>
      <c r="D35" s="25"/>
      <c r="E35" s="91">
        <v>53</v>
      </c>
      <c r="F35" s="91">
        <v>39</v>
      </c>
      <c r="G35" s="184" t="s">
        <v>170</v>
      </c>
      <c r="H35" s="184" t="s">
        <v>170</v>
      </c>
      <c r="I35" s="184" t="s">
        <v>170</v>
      </c>
      <c r="J35" s="184" t="s">
        <v>170</v>
      </c>
      <c r="K35" s="184" t="s">
        <v>170</v>
      </c>
      <c r="L35" s="478" t="s">
        <v>629</v>
      </c>
      <c r="M35" s="91"/>
      <c r="N35" s="91"/>
      <c r="O35" s="536"/>
      <c r="P35" s="536"/>
      <c r="Q35" s="536"/>
      <c r="R35" s="536"/>
      <c r="S35" s="536"/>
      <c r="T35" s="536"/>
      <c r="U35" s="536"/>
      <c r="V35" s="536"/>
      <c r="W35" s="536"/>
      <c r="X35" s="536"/>
      <c r="Y35" s="536"/>
      <c r="Z35" s="536"/>
      <c r="AA35" s="536"/>
      <c r="AB35" s="536"/>
      <c r="AC35" s="536"/>
      <c r="AD35" s="536"/>
      <c r="AE35" s="536"/>
      <c r="AF35" s="91"/>
    </row>
    <row r="36" spans="1:32" ht="26.25">
      <c r="A36" s="35" t="s">
        <v>630</v>
      </c>
      <c r="B36" s="27" t="s">
        <v>631</v>
      </c>
      <c r="C36" s="27"/>
      <c r="D36" s="25"/>
      <c r="E36" s="91">
        <v>61</v>
      </c>
      <c r="F36" s="91">
        <v>44</v>
      </c>
      <c r="G36" s="184" t="s">
        <v>170</v>
      </c>
      <c r="H36" s="184" t="s">
        <v>170</v>
      </c>
      <c r="I36" s="184" t="s">
        <v>170</v>
      </c>
      <c r="J36" s="184" t="s">
        <v>170</v>
      </c>
      <c r="K36" s="184" t="s">
        <v>170</v>
      </c>
      <c r="L36" s="478" t="s">
        <v>629</v>
      </c>
      <c r="M36" s="91"/>
      <c r="N36" s="91"/>
      <c r="O36" s="536"/>
      <c r="P36" s="536"/>
      <c r="Q36" s="536"/>
      <c r="R36" s="536"/>
      <c r="S36" s="536"/>
      <c r="T36" s="536"/>
      <c r="U36" s="536"/>
      <c r="V36" s="536"/>
      <c r="W36" s="536"/>
      <c r="X36" s="536"/>
      <c r="Y36" s="536"/>
      <c r="Z36" s="536"/>
      <c r="AA36" s="536"/>
      <c r="AB36" s="536"/>
      <c r="AC36" s="536"/>
      <c r="AD36" s="536"/>
      <c r="AE36" s="536"/>
      <c r="AF36" s="91"/>
    </row>
    <row r="37" spans="1:32" ht="26.25">
      <c r="A37" s="35" t="s">
        <v>632</v>
      </c>
      <c r="B37" s="27" t="s">
        <v>633</v>
      </c>
      <c r="C37" s="27"/>
      <c r="D37" s="25"/>
      <c r="E37" s="91">
        <v>68</v>
      </c>
      <c r="F37" s="91">
        <v>49</v>
      </c>
      <c r="G37" s="184" t="s">
        <v>170</v>
      </c>
      <c r="H37" s="184" t="s">
        <v>170</v>
      </c>
      <c r="I37" s="184" t="s">
        <v>170</v>
      </c>
      <c r="J37" s="184" t="s">
        <v>170</v>
      </c>
      <c r="K37" s="184" t="s">
        <v>170</v>
      </c>
      <c r="L37" s="478" t="s">
        <v>629</v>
      </c>
      <c r="M37" s="91"/>
      <c r="N37" s="91"/>
      <c r="O37" s="536"/>
      <c r="P37" s="536"/>
      <c r="Q37" s="536"/>
      <c r="R37" s="536"/>
      <c r="S37" s="536"/>
      <c r="T37" s="536"/>
      <c r="U37" s="536"/>
      <c r="V37" s="536"/>
      <c r="W37" s="536"/>
      <c r="X37" s="536"/>
      <c r="Y37" s="536"/>
      <c r="Z37" s="536"/>
      <c r="AA37" s="536"/>
      <c r="AB37" s="536"/>
      <c r="AC37" s="536"/>
      <c r="AD37" s="536"/>
      <c r="AE37" s="536"/>
      <c r="AF37" s="91"/>
    </row>
    <row r="38" spans="1:32" ht="26.25">
      <c r="H38" s="469"/>
      <c r="I38" s="20"/>
      <c r="J38" s="20"/>
      <c r="K38" s="20"/>
      <c r="M38" s="20"/>
      <c r="N38" s="20"/>
      <c r="O38" s="387"/>
      <c r="P38" s="387"/>
      <c r="Q38" s="387"/>
      <c r="R38" s="387"/>
      <c r="S38" s="387"/>
      <c r="T38" s="387"/>
      <c r="U38" s="387"/>
      <c r="V38" s="387"/>
      <c r="W38" s="387"/>
      <c r="X38" s="387"/>
      <c r="Y38" s="387"/>
      <c r="Z38" s="387"/>
      <c r="AA38" s="387"/>
      <c r="AB38" s="387"/>
      <c r="AC38" s="387"/>
      <c r="AD38" s="387"/>
      <c r="AE38" s="387"/>
      <c r="AF38" s="20"/>
    </row>
    <row r="39" spans="1:32" ht="26.25">
      <c r="A39" s="84" t="s">
        <v>634</v>
      </c>
      <c r="B39" s="85"/>
      <c r="C39" s="85"/>
      <c r="D39" s="85"/>
      <c r="E39" s="85"/>
      <c r="F39" s="85"/>
      <c r="G39" s="85"/>
      <c r="H39" s="468"/>
      <c r="I39" s="85"/>
      <c r="J39" s="85"/>
      <c r="K39" s="85"/>
      <c r="L39" s="87"/>
      <c r="M39" s="87"/>
      <c r="N39" s="87"/>
      <c r="O39" s="389"/>
      <c r="P39" s="389"/>
      <c r="Q39" s="389"/>
      <c r="R39" s="389"/>
      <c r="S39" s="389"/>
      <c r="T39" s="389"/>
      <c r="U39" s="389"/>
      <c r="V39" s="389"/>
      <c r="W39" s="389"/>
      <c r="X39" s="389"/>
      <c r="Y39" s="389"/>
      <c r="Z39" s="389"/>
      <c r="AA39" s="389"/>
      <c r="AB39" s="389"/>
      <c r="AC39" s="389"/>
      <c r="AD39" s="389"/>
      <c r="AE39" s="389"/>
      <c r="AF39" s="87"/>
    </row>
    <row r="40" spans="1:32" ht="75">
      <c r="A40" s="35" t="s">
        <v>635</v>
      </c>
      <c r="B40" s="27" t="s">
        <v>636</v>
      </c>
      <c r="C40" s="25" t="s">
        <v>322</v>
      </c>
      <c r="D40" s="25" t="s">
        <v>322</v>
      </c>
      <c r="E40" s="91">
        <v>1705</v>
      </c>
      <c r="F40" s="91">
        <v>1327</v>
      </c>
      <c r="G40" s="184" t="s">
        <v>170</v>
      </c>
      <c r="H40" s="184" t="s">
        <v>170</v>
      </c>
      <c r="I40" s="184" t="s">
        <v>170</v>
      </c>
      <c r="J40" s="184" t="s">
        <v>170</v>
      </c>
      <c r="K40" s="184" t="s">
        <v>170</v>
      </c>
      <c r="L40" s="184"/>
      <c r="M40" s="184">
        <v>132.70000000000002</v>
      </c>
      <c r="N40" s="184">
        <v>199.04999999999998</v>
      </c>
      <c r="O40" s="386" t="s">
        <v>597</v>
      </c>
      <c r="P40" s="386" t="s">
        <v>597</v>
      </c>
      <c r="Q40" s="386" t="s">
        <v>597</v>
      </c>
      <c r="R40" s="386" t="s">
        <v>597</v>
      </c>
      <c r="S40" s="386" t="s">
        <v>597</v>
      </c>
      <c r="T40" s="386"/>
      <c r="U40" s="386" t="s">
        <v>597</v>
      </c>
      <c r="V40" s="386" t="s">
        <v>597</v>
      </c>
      <c r="W40" s="386"/>
      <c r="X40" s="386" t="s">
        <v>597</v>
      </c>
      <c r="Y40" s="386"/>
      <c r="Z40" s="386"/>
      <c r="AA40" s="386" t="s">
        <v>597</v>
      </c>
      <c r="AB40" s="386" t="s">
        <v>597</v>
      </c>
      <c r="AC40" s="386"/>
      <c r="AD40" s="386"/>
      <c r="AE40" s="386"/>
      <c r="AF40" s="386" t="s">
        <v>597</v>
      </c>
    </row>
    <row r="41" spans="1:32" ht="60">
      <c r="A41" s="35" t="s">
        <v>637</v>
      </c>
      <c r="B41" s="27" t="s">
        <v>638</v>
      </c>
      <c r="C41" s="25" t="s">
        <v>322</v>
      </c>
      <c r="D41" s="25" t="s">
        <v>322</v>
      </c>
      <c r="E41" s="91">
        <v>2397</v>
      </c>
      <c r="F41" s="91">
        <v>1865</v>
      </c>
      <c r="G41" s="184" t="s">
        <v>170</v>
      </c>
      <c r="H41" s="184" t="s">
        <v>170</v>
      </c>
      <c r="I41" s="184" t="s">
        <v>170</v>
      </c>
      <c r="J41" s="184" t="s">
        <v>170</v>
      </c>
      <c r="K41" s="184" t="s">
        <v>170</v>
      </c>
      <c r="L41" s="184"/>
      <c r="M41" s="184">
        <v>186.5</v>
      </c>
      <c r="N41" s="184">
        <v>279.75</v>
      </c>
      <c r="O41" s="386" t="s">
        <v>597</v>
      </c>
      <c r="P41" s="386" t="s">
        <v>597</v>
      </c>
      <c r="Q41" s="386" t="s">
        <v>597</v>
      </c>
      <c r="R41" s="386" t="s">
        <v>597</v>
      </c>
      <c r="S41" s="386" t="s">
        <v>597</v>
      </c>
      <c r="T41" s="386"/>
      <c r="U41" s="386" t="s">
        <v>597</v>
      </c>
      <c r="V41" s="386" t="s">
        <v>597</v>
      </c>
      <c r="W41" s="386"/>
      <c r="X41" s="386" t="s">
        <v>597</v>
      </c>
      <c r="Y41" s="386"/>
      <c r="Z41" s="386"/>
      <c r="AA41" s="386" t="s">
        <v>597</v>
      </c>
      <c r="AB41" s="386" t="s">
        <v>597</v>
      </c>
      <c r="AC41" s="386" t="s">
        <v>597</v>
      </c>
      <c r="AD41" s="386"/>
      <c r="AE41" s="386" t="s">
        <v>597</v>
      </c>
      <c r="AF41" s="386" t="s">
        <v>597</v>
      </c>
    </row>
    <row r="42" spans="1:32" ht="60">
      <c r="A42" s="35" t="s">
        <v>639</v>
      </c>
      <c r="B42" s="27" t="s">
        <v>640</v>
      </c>
      <c r="C42" s="25" t="s">
        <v>322</v>
      </c>
      <c r="D42" s="25" t="s">
        <v>322</v>
      </c>
      <c r="E42" s="91">
        <v>3145</v>
      </c>
      <c r="F42" s="91">
        <v>2446</v>
      </c>
      <c r="G42" s="184" t="s">
        <v>170</v>
      </c>
      <c r="H42" s="184" t="s">
        <v>170</v>
      </c>
      <c r="I42" s="184" t="s">
        <v>170</v>
      </c>
      <c r="J42" s="184" t="s">
        <v>170</v>
      </c>
      <c r="K42" s="184" t="s">
        <v>170</v>
      </c>
      <c r="L42" s="184"/>
      <c r="M42" s="184">
        <v>244.60000000000002</v>
      </c>
      <c r="N42" s="184">
        <v>366.9</v>
      </c>
      <c r="O42" s="386" t="s">
        <v>597</v>
      </c>
      <c r="P42" s="386" t="s">
        <v>597</v>
      </c>
      <c r="Q42" s="386" t="s">
        <v>597</v>
      </c>
      <c r="R42" s="386" t="s">
        <v>597</v>
      </c>
      <c r="S42" s="386" t="s">
        <v>597</v>
      </c>
      <c r="T42" s="386"/>
      <c r="U42" s="386" t="s">
        <v>597</v>
      </c>
      <c r="V42" s="386" t="s">
        <v>597</v>
      </c>
      <c r="W42" s="386"/>
      <c r="X42" s="386" t="s">
        <v>597</v>
      </c>
      <c r="Y42" s="386"/>
      <c r="Z42" s="386"/>
      <c r="AA42" s="386" t="s">
        <v>597</v>
      </c>
      <c r="AB42" s="386" t="s">
        <v>597</v>
      </c>
      <c r="AC42" s="386" t="s">
        <v>597</v>
      </c>
      <c r="AD42" s="386"/>
      <c r="AE42" s="386" t="s">
        <v>597</v>
      </c>
      <c r="AF42" s="386" t="s">
        <v>597</v>
      </c>
    </row>
    <row r="43" spans="1:32" ht="60">
      <c r="A43" s="35" t="s">
        <v>641</v>
      </c>
      <c r="B43" s="27" t="s">
        <v>642</v>
      </c>
      <c r="C43" s="25" t="s">
        <v>322</v>
      </c>
      <c r="D43" s="25" t="s">
        <v>322</v>
      </c>
      <c r="E43" s="91">
        <v>4193</v>
      </c>
      <c r="F43" s="91">
        <v>3261</v>
      </c>
      <c r="G43" s="184" t="s">
        <v>170</v>
      </c>
      <c r="H43" s="184" t="s">
        <v>170</v>
      </c>
      <c r="I43" s="184" t="s">
        <v>170</v>
      </c>
      <c r="J43" s="184" t="s">
        <v>170</v>
      </c>
      <c r="K43" s="184" t="s">
        <v>170</v>
      </c>
      <c r="L43" s="184"/>
      <c r="M43" s="184">
        <v>326.10000000000002</v>
      </c>
      <c r="N43" s="184">
        <v>489.15</v>
      </c>
      <c r="O43" s="386" t="s">
        <v>597</v>
      </c>
      <c r="P43" s="386" t="s">
        <v>597</v>
      </c>
      <c r="Q43" s="386" t="s">
        <v>597</v>
      </c>
      <c r="R43" s="386" t="s">
        <v>597</v>
      </c>
      <c r="S43" s="386" t="s">
        <v>597</v>
      </c>
      <c r="T43" s="386"/>
      <c r="U43" s="386" t="s">
        <v>597</v>
      </c>
      <c r="V43" s="386" t="s">
        <v>597</v>
      </c>
      <c r="W43" s="386"/>
      <c r="X43" s="386" t="s">
        <v>597</v>
      </c>
      <c r="Y43" s="386"/>
      <c r="Z43" s="386"/>
      <c r="AA43" s="386" t="s">
        <v>597</v>
      </c>
      <c r="AB43" s="386" t="s">
        <v>597</v>
      </c>
      <c r="AC43" s="386" t="s">
        <v>597</v>
      </c>
      <c r="AD43" s="386" t="s">
        <v>597</v>
      </c>
      <c r="AE43" s="386" t="s">
        <v>597</v>
      </c>
      <c r="AF43" s="386" t="s">
        <v>597</v>
      </c>
    </row>
    <row r="44" spans="1:32" ht="60">
      <c r="A44" s="35" t="s">
        <v>643</v>
      </c>
      <c r="B44" s="27" t="s">
        <v>644</v>
      </c>
      <c r="C44" s="25" t="s">
        <v>322</v>
      </c>
      <c r="D44" s="25"/>
      <c r="E44" s="91">
        <v>5870</v>
      </c>
      <c r="F44" s="91">
        <v>4566</v>
      </c>
      <c r="G44" s="184" t="s">
        <v>170</v>
      </c>
      <c r="H44" s="184" t="s">
        <v>170</v>
      </c>
      <c r="I44" s="184" t="s">
        <v>170</v>
      </c>
      <c r="J44" s="184" t="s">
        <v>170</v>
      </c>
      <c r="K44" s="184" t="s">
        <v>170</v>
      </c>
      <c r="L44" s="478" t="s">
        <v>629</v>
      </c>
      <c r="M44" s="184">
        <v>456.6</v>
      </c>
      <c r="N44" s="184">
        <v>684.9</v>
      </c>
      <c r="O44" s="386" t="s">
        <v>597</v>
      </c>
      <c r="P44" s="386" t="s">
        <v>597</v>
      </c>
      <c r="Q44" s="386" t="s">
        <v>597</v>
      </c>
      <c r="R44" s="386" t="s">
        <v>597</v>
      </c>
      <c r="S44" s="386" t="s">
        <v>597</v>
      </c>
      <c r="T44" s="386"/>
      <c r="U44" s="386" t="s">
        <v>597</v>
      </c>
      <c r="V44" s="386" t="s">
        <v>597</v>
      </c>
      <c r="W44" s="386"/>
      <c r="X44" s="386" t="s">
        <v>597</v>
      </c>
      <c r="Y44" s="386"/>
      <c r="Z44" s="386"/>
      <c r="AA44" s="386" t="s">
        <v>597</v>
      </c>
      <c r="AB44" s="386" t="s">
        <v>597</v>
      </c>
      <c r="AC44" s="386" t="s">
        <v>597</v>
      </c>
      <c r="AD44" s="386"/>
      <c r="AE44" s="386"/>
      <c r="AF44" s="386"/>
    </row>
    <row r="45" spans="1:32" ht="45">
      <c r="A45" s="35" t="s">
        <v>645</v>
      </c>
      <c r="B45" s="27" t="s">
        <v>646</v>
      </c>
      <c r="C45" s="25"/>
      <c r="D45" s="25"/>
      <c r="E45" s="91">
        <v>6261</v>
      </c>
      <c r="F45" s="91">
        <v>4870</v>
      </c>
      <c r="G45" s="184" t="s">
        <v>170</v>
      </c>
      <c r="H45" s="184" t="s">
        <v>170</v>
      </c>
      <c r="I45" s="184" t="s">
        <v>170</v>
      </c>
      <c r="J45" s="184" t="s">
        <v>170</v>
      </c>
      <c r="K45" s="184" t="s">
        <v>170</v>
      </c>
      <c r="L45" s="478" t="s">
        <v>629</v>
      </c>
      <c r="M45" s="184">
        <v>487</v>
      </c>
      <c r="N45" s="184">
        <v>730.5</v>
      </c>
      <c r="O45" s="386" t="s">
        <v>597</v>
      </c>
      <c r="P45" s="386" t="s">
        <v>597</v>
      </c>
      <c r="Q45" s="386" t="s">
        <v>597</v>
      </c>
      <c r="R45" s="386" t="s">
        <v>597</v>
      </c>
      <c r="S45" s="386" t="s">
        <v>597</v>
      </c>
      <c r="T45" s="386"/>
      <c r="U45" s="386" t="s">
        <v>597</v>
      </c>
      <c r="V45" s="386" t="s">
        <v>597</v>
      </c>
      <c r="W45" s="386"/>
      <c r="X45" s="386" t="s">
        <v>597</v>
      </c>
      <c r="Y45" s="386"/>
      <c r="Z45" s="386"/>
      <c r="AA45" s="386" t="s">
        <v>597</v>
      </c>
      <c r="AB45" s="386" t="s">
        <v>597</v>
      </c>
      <c r="AC45" s="386" t="s">
        <v>597</v>
      </c>
      <c r="AD45" s="386"/>
      <c r="AE45" s="386"/>
      <c r="AF45" s="386"/>
    </row>
    <row r="46" spans="1:32" ht="75">
      <c r="A46" s="35" t="s">
        <v>647</v>
      </c>
      <c r="B46" s="537" t="s">
        <v>648</v>
      </c>
      <c r="C46" s="25" t="s">
        <v>322</v>
      </c>
      <c r="D46" s="25" t="s">
        <v>322</v>
      </c>
      <c r="E46" s="91">
        <v>3130</v>
      </c>
      <c r="F46" s="91">
        <v>2070</v>
      </c>
      <c r="G46" s="184" t="s">
        <v>170</v>
      </c>
      <c r="H46" s="184" t="s">
        <v>170</v>
      </c>
      <c r="I46" s="184" t="s">
        <v>170</v>
      </c>
      <c r="J46" s="184" t="s">
        <v>170</v>
      </c>
      <c r="K46" s="184" t="s">
        <v>170</v>
      </c>
      <c r="L46" s="184"/>
      <c r="M46" s="184">
        <v>207</v>
      </c>
      <c r="N46" s="184">
        <v>310.5</v>
      </c>
      <c r="O46" s="386"/>
      <c r="P46" s="386"/>
      <c r="Q46" s="386"/>
      <c r="R46" s="386"/>
      <c r="S46" s="386"/>
      <c r="T46" s="386"/>
      <c r="U46" s="386" t="s">
        <v>597</v>
      </c>
      <c r="V46" s="386" t="s">
        <v>597</v>
      </c>
      <c r="W46" s="386"/>
      <c r="X46" s="386" t="s">
        <v>597</v>
      </c>
      <c r="Y46" s="386"/>
      <c r="Z46" s="386"/>
      <c r="AA46" s="386"/>
      <c r="AB46" s="386" t="s">
        <v>597</v>
      </c>
      <c r="AC46" s="386"/>
      <c r="AD46" s="386" t="s">
        <v>597</v>
      </c>
      <c r="AE46" s="386" t="s">
        <v>597</v>
      </c>
      <c r="AF46" s="184"/>
    </row>
    <row r="47" spans="1:32" ht="75">
      <c r="A47" s="35" t="s">
        <v>649</v>
      </c>
      <c r="B47" s="27" t="s">
        <v>650</v>
      </c>
      <c r="C47" s="25" t="s">
        <v>322</v>
      </c>
      <c r="D47" s="25" t="s">
        <v>322</v>
      </c>
      <c r="E47" s="91">
        <v>3913</v>
      </c>
      <c r="F47" s="91">
        <v>2609</v>
      </c>
      <c r="G47" s="184" t="s">
        <v>170</v>
      </c>
      <c r="H47" s="184" t="s">
        <v>170</v>
      </c>
      <c r="I47" s="184" t="s">
        <v>170</v>
      </c>
      <c r="J47" s="184" t="s">
        <v>170</v>
      </c>
      <c r="K47" s="184" t="s">
        <v>170</v>
      </c>
      <c r="L47" s="184"/>
      <c r="M47" s="184">
        <v>260.90000000000003</v>
      </c>
      <c r="N47" s="184">
        <v>391.34999999999997</v>
      </c>
      <c r="O47" s="386"/>
      <c r="P47" s="386"/>
      <c r="Q47" s="386"/>
      <c r="R47" s="386"/>
      <c r="S47" s="386"/>
      <c r="T47" s="386"/>
      <c r="U47" s="386" t="s">
        <v>597</v>
      </c>
      <c r="V47" s="386" t="s">
        <v>597</v>
      </c>
      <c r="W47" s="386"/>
      <c r="X47" s="386" t="s">
        <v>597</v>
      </c>
      <c r="Y47" s="386"/>
      <c r="Z47" s="386"/>
      <c r="AA47" s="386"/>
      <c r="AB47" s="386" t="s">
        <v>597</v>
      </c>
      <c r="AC47" s="386" t="s">
        <v>597</v>
      </c>
      <c r="AD47" s="386" t="s">
        <v>597</v>
      </c>
      <c r="AE47" s="386" t="s">
        <v>597</v>
      </c>
      <c r="AF47" s="184"/>
    </row>
    <row r="48" spans="1:32" ht="75">
      <c r="A48" s="35" t="s">
        <v>651</v>
      </c>
      <c r="B48" s="27" t="s">
        <v>652</v>
      </c>
      <c r="C48" s="25" t="s">
        <v>322</v>
      </c>
      <c r="D48" s="25" t="s">
        <v>322</v>
      </c>
      <c r="E48" s="91">
        <v>4852</v>
      </c>
      <c r="F48" s="91">
        <v>3253</v>
      </c>
      <c r="G48" s="184" t="s">
        <v>170</v>
      </c>
      <c r="H48" s="184" t="s">
        <v>170</v>
      </c>
      <c r="I48" s="184" t="s">
        <v>170</v>
      </c>
      <c r="J48" s="184" t="s">
        <v>170</v>
      </c>
      <c r="K48" s="184" t="s">
        <v>170</v>
      </c>
      <c r="L48" s="184"/>
      <c r="M48" s="184">
        <v>325.3</v>
      </c>
      <c r="N48" s="184">
        <v>487.95</v>
      </c>
      <c r="O48" s="386"/>
      <c r="P48" s="386"/>
      <c r="Q48" s="386"/>
      <c r="R48" s="386"/>
      <c r="S48" s="386"/>
      <c r="T48" s="386"/>
      <c r="U48" s="386" t="s">
        <v>597</v>
      </c>
      <c r="V48" s="386" t="s">
        <v>597</v>
      </c>
      <c r="W48" s="386"/>
      <c r="X48" s="386" t="s">
        <v>597</v>
      </c>
      <c r="Y48" s="386"/>
      <c r="Z48" s="386"/>
      <c r="AA48" s="386"/>
      <c r="AB48" s="386" t="s">
        <v>597</v>
      </c>
      <c r="AC48" s="386" t="s">
        <v>597</v>
      </c>
      <c r="AD48" s="386" t="s">
        <v>597</v>
      </c>
      <c r="AE48" s="386" t="s">
        <v>597</v>
      </c>
      <c r="AF48" s="184"/>
    </row>
    <row r="49" spans="1:32" ht="75">
      <c r="A49" s="35" t="s">
        <v>653</v>
      </c>
      <c r="B49" s="27" t="s">
        <v>654</v>
      </c>
      <c r="C49" s="25" t="s">
        <v>322</v>
      </c>
      <c r="D49" s="25" t="s">
        <v>322</v>
      </c>
      <c r="E49" s="91">
        <v>5713</v>
      </c>
      <c r="F49" s="91">
        <v>3809</v>
      </c>
      <c r="G49" s="184" t="s">
        <v>170</v>
      </c>
      <c r="H49" s="184" t="s">
        <v>170</v>
      </c>
      <c r="I49" s="184" t="s">
        <v>170</v>
      </c>
      <c r="J49" s="184" t="s">
        <v>170</v>
      </c>
      <c r="K49" s="184" t="s">
        <v>170</v>
      </c>
      <c r="L49" s="184"/>
      <c r="M49" s="184">
        <v>380.90000000000003</v>
      </c>
      <c r="N49" s="184">
        <v>571.35</v>
      </c>
      <c r="O49" s="386"/>
      <c r="P49" s="386"/>
      <c r="Q49" s="386"/>
      <c r="R49" s="386"/>
      <c r="S49" s="386"/>
      <c r="T49" s="386"/>
      <c r="U49" s="386" t="s">
        <v>597</v>
      </c>
      <c r="V49" s="386" t="s">
        <v>597</v>
      </c>
      <c r="W49" s="386"/>
      <c r="X49" s="386" t="s">
        <v>597</v>
      </c>
      <c r="Y49" s="386"/>
      <c r="Z49" s="386"/>
      <c r="AA49" s="386"/>
      <c r="AB49" s="386" t="s">
        <v>597</v>
      </c>
      <c r="AC49" s="386" t="s">
        <v>597</v>
      </c>
      <c r="AD49" s="386" t="s">
        <v>597</v>
      </c>
      <c r="AE49" s="386" t="s">
        <v>597</v>
      </c>
      <c r="AF49" s="184"/>
    </row>
    <row r="50" spans="1:32" ht="75">
      <c r="A50" s="35" t="s">
        <v>655</v>
      </c>
      <c r="B50" s="27" t="s">
        <v>656</v>
      </c>
      <c r="C50" s="25" t="s">
        <v>322</v>
      </c>
      <c r="D50" s="25" t="s">
        <v>322</v>
      </c>
      <c r="E50" s="91">
        <v>7043</v>
      </c>
      <c r="F50" s="91">
        <v>4696</v>
      </c>
      <c r="G50" s="184" t="s">
        <v>170</v>
      </c>
      <c r="H50" s="184" t="s">
        <v>170</v>
      </c>
      <c r="I50" s="184" t="s">
        <v>170</v>
      </c>
      <c r="J50" s="184" t="s">
        <v>170</v>
      </c>
      <c r="K50" s="184" t="s">
        <v>170</v>
      </c>
      <c r="L50" s="184"/>
      <c r="M50" s="184">
        <v>469.6</v>
      </c>
      <c r="N50" s="184">
        <v>704.4</v>
      </c>
      <c r="O50" s="386"/>
      <c r="P50" s="386"/>
      <c r="Q50" s="386"/>
      <c r="R50" s="386"/>
      <c r="S50" s="386"/>
      <c r="T50" s="386"/>
      <c r="U50" s="386" t="s">
        <v>597</v>
      </c>
      <c r="V50" s="386" t="s">
        <v>597</v>
      </c>
      <c r="W50" s="386"/>
      <c r="X50" s="386" t="s">
        <v>597</v>
      </c>
      <c r="Y50" s="386"/>
      <c r="Z50" s="386"/>
      <c r="AA50" s="386"/>
      <c r="AB50" s="386" t="s">
        <v>597</v>
      </c>
      <c r="AC50" s="386" t="s">
        <v>597</v>
      </c>
      <c r="AD50" s="386"/>
      <c r="AE50" s="386"/>
      <c r="AF50" s="184"/>
    </row>
    <row r="51" spans="1:32" ht="26.25">
      <c r="E51" s="513"/>
      <c r="F51" s="476"/>
      <c r="G51" s="513"/>
      <c r="H51" s="514"/>
      <c r="I51" s="513"/>
      <c r="J51" s="513"/>
      <c r="K51" s="513"/>
      <c r="L51" s="475"/>
      <c r="O51" s="385"/>
      <c r="P51" s="385"/>
      <c r="Q51" s="385"/>
      <c r="R51" s="385"/>
      <c r="S51" s="385"/>
      <c r="T51" s="385"/>
      <c r="U51" s="385"/>
      <c r="V51" s="385"/>
      <c r="W51" s="385"/>
      <c r="X51" s="385"/>
      <c r="Y51" s="385"/>
      <c r="Z51" s="385"/>
      <c r="AA51" s="385"/>
      <c r="AB51" s="385"/>
      <c r="AC51" s="385"/>
      <c r="AD51" s="385"/>
      <c r="AE51" s="385"/>
    </row>
    <row r="52" spans="1:32" ht="26.25">
      <c r="A52" s="84" t="s">
        <v>657</v>
      </c>
      <c r="B52" s="85"/>
      <c r="C52" s="85"/>
      <c r="D52" s="85"/>
      <c r="E52" s="85"/>
      <c r="F52" s="85"/>
      <c r="G52" s="85"/>
      <c r="H52" s="468"/>
      <c r="I52" s="85"/>
      <c r="J52" s="85"/>
      <c r="K52" s="85"/>
      <c r="L52" s="87"/>
      <c r="M52" s="87"/>
      <c r="N52" s="87"/>
      <c r="O52" s="389"/>
      <c r="P52" s="389"/>
      <c r="Q52" s="389"/>
      <c r="R52" s="389"/>
      <c r="S52" s="389"/>
      <c r="T52" s="389"/>
      <c r="U52" s="389"/>
      <c r="V52" s="389"/>
      <c r="W52" s="389"/>
      <c r="X52" s="389"/>
      <c r="Y52" s="389"/>
      <c r="Z52" s="389"/>
      <c r="AA52" s="389"/>
      <c r="AB52" s="389"/>
      <c r="AC52" s="389"/>
      <c r="AD52" s="389"/>
      <c r="AE52" s="389"/>
      <c r="AF52" s="87"/>
    </row>
    <row r="53" spans="1:32" ht="30">
      <c r="A53" s="35" t="s">
        <v>579</v>
      </c>
      <c r="B53" s="27" t="s">
        <v>658</v>
      </c>
      <c r="C53" s="27"/>
      <c r="D53" s="25"/>
      <c r="E53" s="91">
        <v>769</v>
      </c>
      <c r="F53" s="91">
        <v>598</v>
      </c>
      <c r="G53" s="184" t="s">
        <v>170</v>
      </c>
      <c r="H53" s="184" t="s">
        <v>170</v>
      </c>
      <c r="I53" s="184" t="s">
        <v>170</v>
      </c>
      <c r="J53" s="184" t="s">
        <v>170</v>
      </c>
      <c r="K53" s="184" t="s">
        <v>170</v>
      </c>
      <c r="L53" s="184"/>
      <c r="M53" s="184"/>
      <c r="N53" s="184"/>
      <c r="O53" s="386"/>
      <c r="P53" s="386"/>
      <c r="Q53" s="386"/>
      <c r="R53" s="386"/>
      <c r="S53" s="386"/>
      <c r="T53" s="386"/>
      <c r="U53" s="386"/>
      <c r="V53" s="386"/>
      <c r="W53" s="386"/>
      <c r="X53" s="386"/>
      <c r="Y53" s="386"/>
      <c r="Z53" s="386"/>
      <c r="AA53" s="386"/>
      <c r="AB53" s="386"/>
      <c r="AC53" s="386"/>
      <c r="AD53" s="386"/>
      <c r="AE53" s="386"/>
      <c r="AF53" s="184"/>
    </row>
    <row r="54" spans="1:32" ht="30">
      <c r="A54" s="35" t="s">
        <v>580</v>
      </c>
      <c r="B54" s="27" t="s">
        <v>659</v>
      </c>
      <c r="C54" s="27"/>
      <c r="D54" s="25"/>
      <c r="E54" s="91">
        <v>1007</v>
      </c>
      <c r="F54" s="91">
        <v>783</v>
      </c>
      <c r="G54" s="184" t="s">
        <v>170</v>
      </c>
      <c r="H54" s="184" t="s">
        <v>170</v>
      </c>
      <c r="I54" s="184" t="s">
        <v>170</v>
      </c>
      <c r="J54" s="184" t="s">
        <v>170</v>
      </c>
      <c r="K54" s="184" t="s">
        <v>170</v>
      </c>
      <c r="L54" s="184"/>
      <c r="M54" s="184">
        <v>78.300000000000011</v>
      </c>
      <c r="N54" s="184">
        <v>117.44999999999999</v>
      </c>
      <c r="O54" s="386"/>
      <c r="P54" s="386"/>
      <c r="Q54" s="386"/>
      <c r="R54" s="386"/>
      <c r="S54" s="386"/>
      <c r="T54" s="386"/>
      <c r="U54" s="386"/>
      <c r="V54" s="386"/>
      <c r="W54" s="386"/>
      <c r="X54" s="386"/>
      <c r="Y54" s="386"/>
      <c r="Z54" s="386"/>
      <c r="AA54" s="386"/>
      <c r="AB54" s="386"/>
      <c r="AC54" s="386"/>
      <c r="AD54" s="386"/>
      <c r="AE54" s="386"/>
      <c r="AF54" s="184"/>
    </row>
    <row r="55" spans="1:32" ht="30">
      <c r="A55" s="35" t="s">
        <v>581</v>
      </c>
      <c r="B55" s="27" t="s">
        <v>660</v>
      </c>
      <c r="C55" s="27"/>
      <c r="D55" s="25"/>
      <c r="E55" s="91">
        <v>420</v>
      </c>
      <c r="F55" s="91">
        <v>327</v>
      </c>
      <c r="G55" s="184" t="s">
        <v>170</v>
      </c>
      <c r="H55" s="184" t="s">
        <v>170</v>
      </c>
      <c r="I55" s="184" t="s">
        <v>170</v>
      </c>
      <c r="J55" s="184" t="s">
        <v>170</v>
      </c>
      <c r="K55" s="184" t="s">
        <v>170</v>
      </c>
      <c r="L55" s="184"/>
      <c r="M55" s="184">
        <v>32.700000000000003</v>
      </c>
      <c r="N55" s="184">
        <v>49.05</v>
      </c>
      <c r="O55" s="386"/>
      <c r="P55" s="386"/>
      <c r="Q55" s="386"/>
      <c r="R55" s="386"/>
      <c r="S55" s="386"/>
      <c r="T55" s="386"/>
      <c r="U55" s="386"/>
      <c r="V55" s="386"/>
      <c r="W55" s="386"/>
      <c r="X55" s="386"/>
      <c r="Y55" s="386"/>
      <c r="Z55" s="386"/>
      <c r="AA55" s="386"/>
      <c r="AB55" s="386"/>
      <c r="AC55" s="386"/>
      <c r="AD55" s="386"/>
      <c r="AE55" s="386"/>
      <c r="AF55" s="184"/>
    </row>
    <row r="56" spans="1:32" ht="26.25">
      <c r="A56" s="35" t="s">
        <v>661</v>
      </c>
      <c r="B56" s="27" t="s">
        <v>662</v>
      </c>
      <c r="C56" s="27"/>
      <c r="D56" s="25"/>
      <c r="E56" s="91">
        <v>634</v>
      </c>
      <c r="F56" s="91">
        <v>456</v>
      </c>
      <c r="G56" s="184" t="s">
        <v>170</v>
      </c>
      <c r="H56" s="184" t="s">
        <v>170</v>
      </c>
      <c r="I56" s="184" t="s">
        <v>170</v>
      </c>
      <c r="J56" s="184" t="s">
        <v>170</v>
      </c>
      <c r="K56" s="184" t="s">
        <v>170</v>
      </c>
      <c r="L56" s="184"/>
      <c r="M56" s="184"/>
      <c r="N56" s="184"/>
      <c r="O56" s="386"/>
      <c r="P56" s="386"/>
      <c r="Q56" s="386"/>
      <c r="R56" s="386"/>
      <c r="S56" s="386"/>
      <c r="T56" s="386"/>
      <c r="U56" s="386"/>
      <c r="V56" s="386"/>
      <c r="W56" s="386"/>
      <c r="X56" s="386"/>
      <c r="Y56" s="386"/>
      <c r="Z56" s="386"/>
      <c r="AA56" s="386"/>
      <c r="AB56" s="386"/>
      <c r="AC56" s="386"/>
      <c r="AD56" s="386"/>
      <c r="AE56" s="386"/>
      <c r="AF56" s="184"/>
    </row>
    <row r="57" spans="1:32" ht="26.25">
      <c r="A57" s="35" t="s">
        <v>663</v>
      </c>
      <c r="B57" s="27" t="s">
        <v>664</v>
      </c>
      <c r="C57" s="27"/>
      <c r="D57" s="25"/>
      <c r="E57" s="91">
        <v>61</v>
      </c>
      <c r="F57" s="91">
        <v>44</v>
      </c>
      <c r="G57" s="184" t="s">
        <v>170</v>
      </c>
      <c r="H57" s="184" t="s">
        <v>170</v>
      </c>
      <c r="I57" s="184" t="s">
        <v>170</v>
      </c>
      <c r="J57" s="184" t="s">
        <v>170</v>
      </c>
      <c r="K57" s="184" t="s">
        <v>170</v>
      </c>
      <c r="L57" s="478" t="s">
        <v>629</v>
      </c>
      <c r="M57" s="184"/>
      <c r="N57" s="184"/>
      <c r="O57" s="386"/>
      <c r="P57" s="386"/>
      <c r="Q57" s="386"/>
      <c r="R57" s="386"/>
      <c r="S57" s="386"/>
      <c r="T57" s="386"/>
      <c r="U57" s="386"/>
      <c r="V57" s="386"/>
      <c r="W57" s="386"/>
      <c r="X57" s="386"/>
      <c r="Y57" s="386"/>
      <c r="Z57" s="386"/>
      <c r="AA57" s="386"/>
      <c r="AB57" s="386"/>
      <c r="AC57" s="386"/>
      <c r="AD57" s="386"/>
      <c r="AE57" s="386"/>
      <c r="AF57" s="184"/>
    </row>
    <row r="58" spans="1:32" ht="26.25">
      <c r="A58" s="35" t="s">
        <v>587</v>
      </c>
      <c r="B58" s="27" t="s">
        <v>665</v>
      </c>
      <c r="C58" s="27"/>
      <c r="D58" s="25"/>
      <c r="E58" s="91">
        <v>392</v>
      </c>
      <c r="F58" s="91">
        <v>283</v>
      </c>
      <c r="G58" s="184" t="s">
        <v>170</v>
      </c>
      <c r="H58" s="184" t="s">
        <v>170</v>
      </c>
      <c r="I58" s="184" t="s">
        <v>170</v>
      </c>
      <c r="J58" s="184" t="s">
        <v>170</v>
      </c>
      <c r="K58" s="184" t="s">
        <v>170</v>
      </c>
      <c r="L58" s="184"/>
      <c r="M58" s="184">
        <v>28.3</v>
      </c>
      <c r="N58" s="184">
        <v>42.449999999999996</v>
      </c>
      <c r="O58" s="386"/>
      <c r="P58" s="386"/>
      <c r="Q58" s="386"/>
      <c r="R58" s="386"/>
      <c r="S58" s="386"/>
      <c r="T58" s="386"/>
      <c r="U58" s="386"/>
      <c r="V58" s="386"/>
      <c r="W58" s="386"/>
      <c r="X58" s="386"/>
      <c r="Y58" s="386"/>
      <c r="Z58" s="386"/>
      <c r="AA58" s="386"/>
      <c r="AB58" s="386"/>
      <c r="AC58" s="386"/>
      <c r="AD58" s="386"/>
      <c r="AE58" s="386"/>
      <c r="AF58" s="184"/>
    </row>
    <row r="59" spans="1:32" ht="26.25">
      <c r="A59" s="35" t="s">
        <v>586</v>
      </c>
      <c r="B59" s="27" t="s">
        <v>666</v>
      </c>
      <c r="C59" s="27"/>
      <c r="D59" s="25"/>
      <c r="E59" s="91">
        <v>134</v>
      </c>
      <c r="F59" s="91">
        <v>97</v>
      </c>
      <c r="G59" s="184" t="s">
        <v>170</v>
      </c>
      <c r="H59" s="184" t="s">
        <v>170</v>
      </c>
      <c r="I59" s="184" t="s">
        <v>170</v>
      </c>
      <c r="J59" s="184" t="s">
        <v>170</v>
      </c>
      <c r="K59" s="184" t="s">
        <v>170</v>
      </c>
      <c r="L59" s="184"/>
      <c r="M59" s="184">
        <v>9.7000000000000011</v>
      </c>
      <c r="N59" s="184">
        <v>14.549999999999999</v>
      </c>
      <c r="O59" s="386"/>
      <c r="P59" s="386"/>
      <c r="Q59" s="386"/>
      <c r="R59" s="386"/>
      <c r="S59" s="386"/>
      <c r="T59" s="386"/>
      <c r="U59" s="386"/>
      <c r="V59" s="386"/>
      <c r="W59" s="386"/>
      <c r="X59" s="386"/>
      <c r="Y59" s="386"/>
      <c r="Z59" s="386"/>
      <c r="AA59" s="386"/>
      <c r="AB59" s="386"/>
      <c r="AC59" s="386"/>
      <c r="AD59" s="386"/>
      <c r="AE59" s="386"/>
      <c r="AF59" s="184"/>
    </row>
    <row r="60" spans="1:32" ht="26.25">
      <c r="A60" s="35" t="s">
        <v>589</v>
      </c>
      <c r="B60" s="27" t="s">
        <v>667</v>
      </c>
      <c r="C60" s="27"/>
      <c r="D60" s="25"/>
      <c r="E60" s="91">
        <v>61</v>
      </c>
      <c r="F60" s="91">
        <v>44</v>
      </c>
      <c r="G60" s="184" t="s">
        <v>170</v>
      </c>
      <c r="H60" s="184" t="s">
        <v>170</v>
      </c>
      <c r="I60" s="184" t="s">
        <v>170</v>
      </c>
      <c r="J60" s="184" t="s">
        <v>170</v>
      </c>
      <c r="K60" s="184" t="s">
        <v>170</v>
      </c>
      <c r="L60" s="184"/>
      <c r="M60" s="184"/>
      <c r="N60" s="184"/>
      <c r="O60" s="386"/>
      <c r="P60" s="386"/>
      <c r="Q60" s="386"/>
      <c r="R60" s="386"/>
      <c r="S60" s="386"/>
      <c r="T60" s="386"/>
      <c r="U60" s="386"/>
      <c r="V60" s="386"/>
      <c r="W60" s="386"/>
      <c r="X60" s="386"/>
      <c r="Y60" s="386"/>
      <c r="Z60" s="386"/>
      <c r="AA60" s="386"/>
      <c r="AB60" s="386"/>
      <c r="AC60" s="386"/>
      <c r="AD60" s="386"/>
      <c r="AE60" s="386"/>
      <c r="AF60" s="184"/>
    </row>
    <row r="61" spans="1:32" ht="33.75" customHeight="1">
      <c r="A61" s="35" t="s">
        <v>668</v>
      </c>
      <c r="B61" s="27" t="s">
        <v>669</v>
      </c>
      <c r="C61" s="27"/>
      <c r="D61" s="25"/>
      <c r="E61" s="91">
        <v>31</v>
      </c>
      <c r="F61" s="91">
        <v>22</v>
      </c>
      <c r="G61" s="184" t="s">
        <v>170</v>
      </c>
      <c r="H61" s="184" t="s">
        <v>170</v>
      </c>
      <c r="I61" s="184" t="s">
        <v>170</v>
      </c>
      <c r="J61" s="184" t="s">
        <v>170</v>
      </c>
      <c r="K61" s="184" t="s">
        <v>170</v>
      </c>
      <c r="L61" s="184"/>
      <c r="M61" s="184"/>
      <c r="N61" s="184"/>
      <c r="O61" s="386"/>
      <c r="P61" s="386"/>
      <c r="Q61" s="386"/>
      <c r="R61" s="386"/>
      <c r="S61" s="386"/>
      <c r="T61" s="386"/>
      <c r="U61" s="386"/>
      <c r="V61" s="386"/>
      <c r="W61" s="386"/>
      <c r="X61" s="386"/>
      <c r="Y61" s="386"/>
      <c r="Z61" s="386"/>
      <c r="AA61" s="386"/>
      <c r="AB61" s="386"/>
      <c r="AC61" s="386"/>
      <c r="AD61" s="386"/>
      <c r="AE61" s="386"/>
      <c r="AF61" s="184"/>
    </row>
    <row r="62" spans="1:32" ht="26.25">
      <c r="A62" s="35" t="s">
        <v>591</v>
      </c>
      <c r="B62" s="27" t="s">
        <v>670</v>
      </c>
      <c r="C62" s="27"/>
      <c r="D62" s="25"/>
      <c r="E62" s="91">
        <v>339</v>
      </c>
      <c r="F62" s="91">
        <v>245</v>
      </c>
      <c r="G62" s="184" t="s">
        <v>170</v>
      </c>
      <c r="H62" s="184" t="s">
        <v>170</v>
      </c>
      <c r="I62" s="184" t="s">
        <v>170</v>
      </c>
      <c r="J62" s="184" t="s">
        <v>170</v>
      </c>
      <c r="K62" s="184" t="s">
        <v>170</v>
      </c>
      <c r="L62" s="184"/>
      <c r="M62" s="184"/>
      <c r="N62" s="184"/>
      <c r="O62" s="386"/>
      <c r="P62" s="386"/>
      <c r="Q62" s="386"/>
      <c r="R62" s="386"/>
      <c r="S62" s="386"/>
      <c r="T62" s="386"/>
      <c r="U62" s="386"/>
      <c r="V62" s="386"/>
      <c r="W62" s="386"/>
      <c r="X62" s="386"/>
      <c r="Y62" s="386"/>
      <c r="Z62" s="386"/>
      <c r="AA62" s="386"/>
      <c r="AB62" s="386"/>
      <c r="AC62" s="386"/>
      <c r="AD62" s="386"/>
      <c r="AE62" s="386"/>
      <c r="AF62" s="184"/>
    </row>
    <row r="63" spans="1:32" ht="26.25">
      <c r="A63" s="35" t="s">
        <v>592</v>
      </c>
      <c r="B63" s="27" t="s">
        <v>671</v>
      </c>
      <c r="C63" s="27"/>
      <c r="D63" s="25"/>
      <c r="E63" s="91">
        <v>301</v>
      </c>
      <c r="F63" s="91">
        <v>218</v>
      </c>
      <c r="G63" s="184" t="s">
        <v>170</v>
      </c>
      <c r="H63" s="184" t="s">
        <v>170</v>
      </c>
      <c r="I63" s="184" t="s">
        <v>170</v>
      </c>
      <c r="J63" s="184" t="s">
        <v>170</v>
      </c>
      <c r="K63" s="184" t="s">
        <v>170</v>
      </c>
      <c r="L63" s="184"/>
      <c r="M63" s="184"/>
      <c r="N63" s="184"/>
      <c r="O63" s="386"/>
      <c r="P63" s="386"/>
      <c r="Q63" s="386"/>
      <c r="R63" s="386"/>
      <c r="S63" s="386"/>
      <c r="T63" s="386"/>
      <c r="U63" s="386"/>
      <c r="V63" s="386"/>
      <c r="W63" s="386"/>
      <c r="X63" s="386"/>
      <c r="Y63" s="386"/>
      <c r="Z63" s="386"/>
      <c r="AA63" s="386"/>
      <c r="AB63" s="386"/>
      <c r="AC63" s="386"/>
      <c r="AD63" s="386"/>
      <c r="AE63" s="386"/>
      <c r="AF63" s="184"/>
    </row>
    <row r="64" spans="1:32" ht="26.25">
      <c r="A64" s="35" t="s">
        <v>593</v>
      </c>
      <c r="B64" s="27" t="s">
        <v>672</v>
      </c>
      <c r="C64" s="27"/>
      <c r="D64" s="25"/>
      <c r="E64" s="91">
        <v>843</v>
      </c>
      <c r="F64" s="91">
        <v>609</v>
      </c>
      <c r="G64" s="184" t="s">
        <v>170</v>
      </c>
      <c r="H64" s="184" t="s">
        <v>170</v>
      </c>
      <c r="I64" s="184" t="s">
        <v>170</v>
      </c>
      <c r="J64" s="184" t="s">
        <v>170</v>
      </c>
      <c r="K64" s="184" t="s">
        <v>170</v>
      </c>
      <c r="L64" s="184"/>
      <c r="M64" s="184"/>
      <c r="N64" s="184"/>
      <c r="O64" s="386"/>
      <c r="P64" s="386"/>
      <c r="Q64" s="386"/>
      <c r="R64" s="386"/>
      <c r="S64" s="386"/>
      <c r="T64" s="386"/>
      <c r="U64" s="386"/>
      <c r="V64" s="386"/>
      <c r="W64" s="386"/>
      <c r="X64" s="386"/>
      <c r="Y64" s="386"/>
      <c r="Z64" s="386"/>
      <c r="AA64" s="386"/>
      <c r="AB64" s="386"/>
      <c r="AC64" s="386"/>
      <c r="AD64" s="386"/>
      <c r="AE64" s="386"/>
      <c r="AF64" s="184"/>
    </row>
    <row r="65" spans="1:32" ht="26.25">
      <c r="A65" s="35" t="s">
        <v>594</v>
      </c>
      <c r="B65" s="27" t="s">
        <v>673</v>
      </c>
      <c r="C65" s="27"/>
      <c r="D65" s="25"/>
      <c r="E65" s="91">
        <v>1235</v>
      </c>
      <c r="F65" s="91">
        <v>892</v>
      </c>
      <c r="G65" s="184" t="s">
        <v>170</v>
      </c>
      <c r="H65" s="184" t="s">
        <v>170</v>
      </c>
      <c r="I65" s="184" t="s">
        <v>170</v>
      </c>
      <c r="J65" s="184" t="s">
        <v>170</v>
      </c>
      <c r="K65" s="184" t="s">
        <v>170</v>
      </c>
      <c r="L65" s="184"/>
      <c r="M65" s="184"/>
      <c r="N65" s="184"/>
      <c r="O65" s="386"/>
      <c r="P65" s="386"/>
      <c r="Q65" s="386"/>
      <c r="R65" s="386"/>
      <c r="S65" s="386"/>
      <c r="T65" s="386"/>
      <c r="U65" s="386"/>
      <c r="V65" s="386"/>
      <c r="W65" s="386"/>
      <c r="X65" s="386"/>
      <c r="Y65" s="386"/>
      <c r="Z65" s="386"/>
      <c r="AA65" s="386"/>
      <c r="AB65" s="386"/>
      <c r="AC65" s="386"/>
      <c r="AD65" s="386"/>
      <c r="AE65" s="386"/>
      <c r="AF65" s="184"/>
    </row>
    <row r="66" spans="1:32" ht="26.25">
      <c r="H66" s="469"/>
      <c r="I66" s="20"/>
      <c r="J66" s="20"/>
      <c r="K66" s="20"/>
      <c r="O66" s="385"/>
      <c r="P66" s="385"/>
      <c r="Q66" s="385"/>
      <c r="R66" s="385"/>
      <c r="S66" s="385"/>
      <c r="T66" s="385"/>
      <c r="U66" s="385"/>
      <c r="V66" s="385"/>
      <c r="W66" s="385"/>
      <c r="X66" s="385"/>
      <c r="Y66" s="385"/>
      <c r="Z66" s="385"/>
    </row>
    <row r="67" spans="1:32" ht="26.25">
      <c r="A67" s="474" t="s">
        <v>674</v>
      </c>
      <c r="B67" s="85"/>
      <c r="C67" s="85"/>
      <c r="D67" s="85"/>
      <c r="E67" s="85"/>
      <c r="F67" s="85"/>
      <c r="G67" s="85"/>
      <c r="H67" s="468"/>
      <c r="I67" s="85"/>
      <c r="J67" s="85"/>
      <c r="K67" s="85"/>
      <c r="L67" s="87"/>
      <c r="M67" s="85"/>
      <c r="N67" s="85"/>
      <c r="O67" s="388"/>
      <c r="P67" s="388"/>
      <c r="Q67" s="388"/>
      <c r="R67" s="388"/>
      <c r="S67" s="388"/>
      <c r="T67" s="388"/>
      <c r="U67" s="388"/>
      <c r="V67" s="388"/>
      <c r="W67" s="388"/>
      <c r="X67" s="388"/>
      <c r="Y67" s="388"/>
      <c r="Z67" s="388"/>
      <c r="AA67" s="388"/>
      <c r="AB67" s="388"/>
      <c r="AC67" s="388"/>
      <c r="AD67" s="388"/>
      <c r="AE67" s="388"/>
      <c r="AF67" s="388"/>
    </row>
    <row r="68" spans="1:32" ht="26.25">
      <c r="A68" s="35" t="s">
        <v>120</v>
      </c>
      <c r="B68" s="27" t="s">
        <v>675</v>
      </c>
      <c r="C68" s="27"/>
      <c r="D68" s="25" t="s">
        <v>322</v>
      </c>
      <c r="E68" s="91">
        <v>774</v>
      </c>
      <c r="F68" s="91">
        <v>556</v>
      </c>
      <c r="G68" s="184" t="s">
        <v>170</v>
      </c>
      <c r="H68" s="184" t="s">
        <v>170</v>
      </c>
      <c r="I68" s="184" t="s">
        <v>170</v>
      </c>
      <c r="J68" s="184" t="s">
        <v>170</v>
      </c>
      <c r="K68" s="184" t="s">
        <v>170</v>
      </c>
      <c r="L68" s="184"/>
      <c r="M68" s="184"/>
      <c r="N68" s="184"/>
      <c r="O68" s="386"/>
      <c r="P68" s="386"/>
      <c r="Q68" s="386"/>
      <c r="R68" s="386"/>
      <c r="S68" s="386"/>
      <c r="T68" s="386"/>
      <c r="U68" s="386" t="s">
        <v>597</v>
      </c>
      <c r="V68" s="386"/>
      <c r="W68" s="386" t="s">
        <v>597</v>
      </c>
      <c r="X68" s="386"/>
      <c r="Y68" s="386" t="s">
        <v>597</v>
      </c>
      <c r="Z68" s="386" t="s">
        <v>597</v>
      </c>
      <c r="AA68" s="386"/>
      <c r="AB68" s="386"/>
      <c r="AC68" s="386"/>
      <c r="AD68" s="386"/>
      <c r="AE68" s="386"/>
      <c r="AF68" s="184"/>
    </row>
    <row r="69" spans="1:32" ht="30">
      <c r="A69" s="35" t="s">
        <v>676</v>
      </c>
      <c r="B69" s="27" t="s">
        <v>677</v>
      </c>
      <c r="C69" s="27"/>
      <c r="D69" s="25" t="s">
        <v>322</v>
      </c>
      <c r="E69" s="91">
        <v>1221</v>
      </c>
      <c r="F69" s="91">
        <v>880</v>
      </c>
      <c r="G69" s="184" t="s">
        <v>170</v>
      </c>
      <c r="H69" s="184" t="s">
        <v>170</v>
      </c>
      <c r="I69" s="184" t="s">
        <v>170</v>
      </c>
      <c r="J69" s="184" t="s">
        <v>170</v>
      </c>
      <c r="K69" s="184" t="s">
        <v>170</v>
      </c>
      <c r="L69" s="184"/>
      <c r="M69" s="184"/>
      <c r="N69" s="184"/>
      <c r="O69" s="386"/>
      <c r="P69" s="386"/>
      <c r="Q69" s="386"/>
      <c r="R69" s="386"/>
      <c r="S69" s="386"/>
      <c r="T69" s="386" t="s">
        <v>597</v>
      </c>
      <c r="U69" s="386" t="s">
        <v>597</v>
      </c>
      <c r="V69" s="386" t="s">
        <v>597</v>
      </c>
      <c r="W69" s="386"/>
      <c r="X69" s="386" t="s">
        <v>597</v>
      </c>
      <c r="Y69" s="386"/>
      <c r="Z69" s="386"/>
      <c r="AA69" s="386"/>
      <c r="AB69" s="386"/>
      <c r="AC69" s="386"/>
      <c r="AD69" s="386"/>
      <c r="AE69" s="386"/>
      <c r="AF69" s="184"/>
    </row>
    <row r="70" spans="1:32" ht="26.25">
      <c r="A70" s="35" t="s">
        <v>678</v>
      </c>
      <c r="B70" s="27" t="s">
        <v>679</v>
      </c>
      <c r="C70" s="27"/>
      <c r="D70" s="25"/>
      <c r="E70" s="91">
        <v>2709</v>
      </c>
      <c r="F70" s="91">
        <v>1761</v>
      </c>
      <c r="G70" s="184" t="s">
        <v>170</v>
      </c>
      <c r="H70" s="184" t="s">
        <v>170</v>
      </c>
      <c r="I70" s="184" t="s">
        <v>170</v>
      </c>
      <c r="J70" s="184" t="s">
        <v>170</v>
      </c>
      <c r="K70" s="184" t="s">
        <v>170</v>
      </c>
      <c r="L70" s="184"/>
      <c r="M70" s="184"/>
      <c r="N70" s="184"/>
      <c r="O70" s="386"/>
      <c r="P70" s="386"/>
      <c r="Q70" s="386"/>
      <c r="R70" s="386"/>
      <c r="S70" s="386"/>
      <c r="T70" s="386"/>
      <c r="U70" s="386"/>
      <c r="V70" s="386"/>
      <c r="W70" s="386"/>
      <c r="X70" s="386"/>
      <c r="Y70" s="386"/>
      <c r="Z70" s="386"/>
      <c r="AA70" s="386"/>
      <c r="AB70" s="386"/>
      <c r="AC70" s="386"/>
      <c r="AD70" s="386"/>
      <c r="AE70" s="386"/>
      <c r="AF70" s="184"/>
    </row>
    <row r="71" spans="1:32" ht="26.25">
      <c r="A71" s="35" t="s">
        <v>121</v>
      </c>
      <c r="B71" s="27" t="s">
        <v>680</v>
      </c>
      <c r="C71" s="27"/>
      <c r="D71" s="25" t="s">
        <v>322</v>
      </c>
      <c r="E71" s="91">
        <v>1714</v>
      </c>
      <c r="F71" s="91">
        <v>1239</v>
      </c>
      <c r="G71" s="184" t="s">
        <v>170</v>
      </c>
      <c r="H71" s="184" t="s">
        <v>170</v>
      </c>
      <c r="I71" s="184" t="s">
        <v>170</v>
      </c>
      <c r="J71" s="184" t="s">
        <v>170</v>
      </c>
      <c r="K71" s="184" t="s">
        <v>170</v>
      </c>
      <c r="L71" s="184"/>
      <c r="M71" s="184"/>
      <c r="N71" s="184"/>
      <c r="O71" s="386"/>
      <c r="P71" s="386"/>
      <c r="Q71" s="386"/>
      <c r="R71" s="386"/>
      <c r="S71" s="386"/>
      <c r="T71" s="386"/>
      <c r="U71" s="386"/>
      <c r="V71" s="386"/>
      <c r="W71" s="386"/>
      <c r="X71" s="386"/>
      <c r="Y71" s="386"/>
      <c r="Z71" s="386"/>
      <c r="AA71" s="386"/>
      <c r="AB71" s="386"/>
      <c r="AC71" s="386"/>
      <c r="AD71" s="386"/>
      <c r="AE71" s="386"/>
      <c r="AF71" s="184"/>
    </row>
    <row r="72" spans="1:32" ht="26.25">
      <c r="A72" s="35" t="s">
        <v>582</v>
      </c>
      <c r="B72" s="27" t="s">
        <v>681</v>
      </c>
      <c r="C72" s="27"/>
      <c r="D72" s="25"/>
      <c r="E72" s="91">
        <v>634</v>
      </c>
      <c r="F72" s="91">
        <v>456</v>
      </c>
      <c r="G72" s="184" t="s">
        <v>170</v>
      </c>
      <c r="H72" s="184" t="s">
        <v>170</v>
      </c>
      <c r="I72" s="184" t="s">
        <v>170</v>
      </c>
      <c r="J72" s="184" t="s">
        <v>170</v>
      </c>
      <c r="K72" s="184" t="s">
        <v>170</v>
      </c>
      <c r="L72" s="184"/>
      <c r="M72" s="184"/>
      <c r="N72" s="184"/>
      <c r="O72" s="386"/>
      <c r="P72" s="386"/>
      <c r="Q72" s="386"/>
      <c r="R72" s="386"/>
      <c r="S72" s="386"/>
      <c r="T72" s="386"/>
      <c r="U72" s="386"/>
      <c r="V72" s="386"/>
      <c r="W72" s="386"/>
      <c r="X72" s="386"/>
      <c r="Y72" s="386"/>
      <c r="Z72" s="386"/>
      <c r="AA72" s="386"/>
      <c r="AB72" s="386"/>
      <c r="AC72" s="386"/>
      <c r="AD72" s="386"/>
      <c r="AE72" s="386"/>
      <c r="AF72" s="184"/>
    </row>
    <row r="73" spans="1:32" ht="75">
      <c r="A73" s="113" t="s">
        <v>682</v>
      </c>
      <c r="B73" s="232" t="s">
        <v>683</v>
      </c>
      <c r="C73" s="232"/>
      <c r="D73" s="378"/>
      <c r="E73" s="91">
        <v>3161</v>
      </c>
      <c r="F73" s="91">
        <v>2283</v>
      </c>
      <c r="G73" s="184" t="s">
        <v>170</v>
      </c>
      <c r="H73" s="184" t="s">
        <v>170</v>
      </c>
      <c r="I73" s="184" t="s">
        <v>170</v>
      </c>
      <c r="J73" s="184" t="s">
        <v>170</v>
      </c>
      <c r="K73" s="184" t="s">
        <v>170</v>
      </c>
      <c r="L73" s="184"/>
      <c r="M73" s="184"/>
      <c r="N73" s="184"/>
      <c r="O73" s="386"/>
      <c r="P73" s="386"/>
      <c r="Q73" s="386"/>
      <c r="R73" s="386"/>
      <c r="S73" s="386"/>
      <c r="T73" s="386"/>
      <c r="U73" s="386"/>
      <c r="V73" s="386"/>
      <c r="W73" s="386"/>
      <c r="X73" s="386"/>
      <c r="Y73" s="386"/>
      <c r="Z73" s="386"/>
      <c r="AA73" s="386"/>
      <c r="AB73" s="386"/>
      <c r="AC73" s="386"/>
      <c r="AD73" s="386"/>
      <c r="AE73" s="386"/>
      <c r="AF73" s="184"/>
    </row>
    <row r="74" spans="1:32" ht="30">
      <c r="A74" s="35" t="s">
        <v>588</v>
      </c>
      <c r="B74" s="27" t="s">
        <v>684</v>
      </c>
      <c r="C74" s="27"/>
      <c r="D74" s="25"/>
      <c r="E74" s="91">
        <v>106</v>
      </c>
      <c r="F74" s="91">
        <v>77</v>
      </c>
      <c r="G74" s="184" t="s">
        <v>170</v>
      </c>
      <c r="H74" s="184" t="s">
        <v>170</v>
      </c>
      <c r="I74" s="184" t="s">
        <v>170</v>
      </c>
      <c r="J74" s="184" t="s">
        <v>170</v>
      </c>
      <c r="K74" s="184" t="s">
        <v>170</v>
      </c>
      <c r="L74" s="184"/>
      <c r="M74" s="184"/>
      <c r="N74" s="184"/>
      <c r="O74" s="184"/>
      <c r="P74" s="184"/>
      <c r="Q74" s="184"/>
      <c r="R74" s="184"/>
      <c r="S74" s="184"/>
      <c r="T74" s="184"/>
      <c r="U74" s="184"/>
      <c r="V74" s="184"/>
      <c r="W74" s="184"/>
      <c r="X74" s="184"/>
      <c r="Y74" s="184"/>
      <c r="Z74" s="184"/>
      <c r="AA74" s="386"/>
      <c r="AB74" s="386"/>
      <c r="AC74" s="386"/>
      <c r="AD74" s="386"/>
      <c r="AE74" s="386"/>
      <c r="AF74" s="184"/>
    </row>
    <row r="75" spans="1:32">
      <c r="H75" s="469"/>
      <c r="I75" s="20"/>
      <c r="J75" s="20"/>
      <c r="K75" s="20"/>
    </row>
    <row r="76" spans="1:32" ht="23.25">
      <c r="A76" s="474" t="s">
        <v>685</v>
      </c>
      <c r="B76" s="85"/>
      <c r="C76" s="85"/>
      <c r="D76" s="85"/>
      <c r="E76" s="85"/>
      <c r="F76" s="85"/>
      <c r="G76" s="85"/>
      <c r="H76" s="468"/>
      <c r="I76" s="85"/>
      <c r="J76" s="85"/>
      <c r="K76" s="85"/>
      <c r="L76" s="87"/>
      <c r="M76" s="85"/>
      <c r="N76" s="85"/>
    </row>
    <row r="77" spans="1:32">
      <c r="A77" s="35" t="s">
        <v>686</v>
      </c>
      <c r="B77" s="27" t="s">
        <v>687</v>
      </c>
      <c r="C77" s="25" t="s">
        <v>322</v>
      </c>
      <c r="D77" s="25"/>
      <c r="E77" s="91">
        <v>782</v>
      </c>
      <c r="F77" s="91">
        <v>609</v>
      </c>
      <c r="G77" s="184" t="s">
        <v>170</v>
      </c>
      <c r="H77" s="184" t="s">
        <v>170</v>
      </c>
      <c r="I77" s="184" t="s">
        <v>170</v>
      </c>
      <c r="J77" s="184" t="s">
        <v>170</v>
      </c>
      <c r="K77" s="184" t="s">
        <v>170</v>
      </c>
      <c r="L77" s="184"/>
      <c r="M77" s="184"/>
      <c r="N77" s="184"/>
    </row>
    <row r="78" spans="1:32">
      <c r="A78" s="35" t="s">
        <v>688</v>
      </c>
      <c r="B78" s="27" t="s">
        <v>689</v>
      </c>
      <c r="C78" s="25" t="s">
        <v>322</v>
      </c>
      <c r="D78" s="25"/>
      <c r="E78" s="91">
        <v>1714</v>
      </c>
      <c r="F78" s="91">
        <v>1238</v>
      </c>
      <c r="G78" s="184" t="s">
        <v>170</v>
      </c>
      <c r="H78" s="184" t="s">
        <v>170</v>
      </c>
      <c r="I78" s="184" t="s">
        <v>170</v>
      </c>
      <c r="J78" s="184" t="s">
        <v>170</v>
      </c>
      <c r="K78" s="184" t="s">
        <v>170</v>
      </c>
      <c r="L78" s="184"/>
      <c r="M78" s="184"/>
      <c r="N78" s="184"/>
    </row>
    <row r="79" spans="1:32">
      <c r="A79" s="35" t="s">
        <v>690</v>
      </c>
      <c r="B79" s="27" t="s">
        <v>691</v>
      </c>
      <c r="C79" s="25"/>
      <c r="D79" s="25"/>
      <c r="E79" s="91">
        <v>2184</v>
      </c>
      <c r="F79" s="91">
        <v>1577</v>
      </c>
      <c r="G79" s="184" t="s">
        <v>170</v>
      </c>
      <c r="H79" s="184" t="s">
        <v>170</v>
      </c>
      <c r="I79" s="184" t="s">
        <v>170</v>
      </c>
      <c r="J79" s="184" t="s">
        <v>170</v>
      </c>
      <c r="K79" s="184" t="s">
        <v>170</v>
      </c>
      <c r="L79" s="184"/>
      <c r="M79" s="184"/>
      <c r="N79" s="184"/>
    </row>
    <row r="80" spans="1:32">
      <c r="A80" s="35" t="s">
        <v>692</v>
      </c>
      <c r="B80" s="27" t="s">
        <v>693</v>
      </c>
      <c r="C80" s="25" t="s">
        <v>322</v>
      </c>
      <c r="D80" s="25"/>
      <c r="E80" s="91">
        <v>2340</v>
      </c>
      <c r="F80" s="91">
        <v>1690</v>
      </c>
      <c r="G80" s="184" t="s">
        <v>170</v>
      </c>
      <c r="H80" s="184" t="s">
        <v>170</v>
      </c>
      <c r="I80" s="184" t="s">
        <v>170</v>
      </c>
      <c r="J80" s="184" t="s">
        <v>170</v>
      </c>
      <c r="K80" s="184" t="s">
        <v>170</v>
      </c>
      <c r="L80" s="184"/>
      <c r="M80" s="184"/>
      <c r="N80" s="184"/>
    </row>
    <row r="81" spans="1:14">
      <c r="H81" s="469"/>
      <c r="I81" s="20"/>
      <c r="J81" s="20"/>
      <c r="K81" s="20"/>
    </row>
    <row r="82" spans="1:14" ht="23.25">
      <c r="A82" s="84" t="s">
        <v>694</v>
      </c>
      <c r="B82" s="85"/>
      <c r="C82" s="85"/>
      <c r="D82" s="85"/>
      <c r="E82" s="85"/>
      <c r="F82" s="85"/>
      <c r="G82" s="85"/>
      <c r="H82" s="468"/>
      <c r="I82" s="85"/>
      <c r="J82" s="85"/>
      <c r="K82" s="85"/>
      <c r="L82" s="87"/>
      <c r="M82" s="87"/>
      <c r="N82" s="87"/>
    </row>
    <row r="83" spans="1:14" ht="30">
      <c r="A83" s="35" t="s">
        <v>695</v>
      </c>
      <c r="B83" s="27" t="s">
        <v>696</v>
      </c>
      <c r="C83" s="27"/>
      <c r="D83" s="25" t="s">
        <v>322</v>
      </c>
      <c r="E83" s="91">
        <v>441</v>
      </c>
      <c r="F83" s="91">
        <v>343</v>
      </c>
      <c r="G83" s="184" t="s">
        <v>170</v>
      </c>
      <c r="H83" s="184" t="s">
        <v>170</v>
      </c>
      <c r="I83" s="184" t="s">
        <v>170</v>
      </c>
      <c r="J83" s="184" t="s">
        <v>170</v>
      </c>
      <c r="K83" s="184" t="s">
        <v>170</v>
      </c>
      <c r="L83" s="184"/>
      <c r="M83" s="184"/>
      <c r="N83" s="184"/>
    </row>
    <row r="84" spans="1:14" ht="30">
      <c r="A84" s="35" t="s">
        <v>697</v>
      </c>
      <c r="B84" s="27" t="s">
        <v>698</v>
      </c>
      <c r="C84" s="27"/>
      <c r="D84" s="25" t="s">
        <v>322</v>
      </c>
      <c r="E84" s="91">
        <v>203</v>
      </c>
      <c r="F84" s="91">
        <v>158</v>
      </c>
      <c r="G84" s="184" t="s">
        <v>170</v>
      </c>
      <c r="H84" s="184" t="s">
        <v>170</v>
      </c>
      <c r="I84" s="184" t="s">
        <v>170</v>
      </c>
      <c r="J84" s="184" t="s">
        <v>170</v>
      </c>
      <c r="K84" s="184" t="s">
        <v>170</v>
      </c>
      <c r="L84" s="184"/>
      <c r="M84" s="184"/>
      <c r="N84" s="184"/>
    </row>
    <row r="85" spans="1:14">
      <c r="A85" s="35" t="s">
        <v>699</v>
      </c>
      <c r="B85" s="27" t="s">
        <v>700</v>
      </c>
      <c r="C85" s="27"/>
      <c r="D85" s="27"/>
      <c r="E85" s="91">
        <v>203</v>
      </c>
      <c r="F85" s="91">
        <v>158</v>
      </c>
      <c r="G85" s="184" t="s">
        <v>170</v>
      </c>
      <c r="H85" s="184" t="s">
        <v>170</v>
      </c>
      <c r="I85" s="184" t="s">
        <v>170</v>
      </c>
      <c r="J85" s="184" t="s">
        <v>170</v>
      </c>
      <c r="K85" s="184" t="s">
        <v>170</v>
      </c>
      <c r="L85" s="184"/>
      <c r="M85" s="184"/>
      <c r="N85" s="184"/>
    </row>
    <row r="86" spans="1:14" ht="30">
      <c r="A86" s="35" t="s">
        <v>701</v>
      </c>
      <c r="B86" s="27" t="s">
        <v>702</v>
      </c>
      <c r="C86" s="27"/>
      <c r="D86" s="25" t="s">
        <v>322</v>
      </c>
      <c r="E86" s="91">
        <v>629</v>
      </c>
      <c r="F86" s="91">
        <v>490</v>
      </c>
      <c r="G86" s="184" t="s">
        <v>170</v>
      </c>
      <c r="H86" s="184" t="s">
        <v>170</v>
      </c>
      <c r="I86" s="184" t="s">
        <v>170</v>
      </c>
      <c r="J86" s="184" t="s">
        <v>170</v>
      </c>
      <c r="K86" s="184" t="s">
        <v>170</v>
      </c>
      <c r="L86" s="184"/>
      <c r="M86" s="184"/>
      <c r="N86" s="184"/>
    </row>
    <row r="87" spans="1:14">
      <c r="A87" s="35" t="s">
        <v>703</v>
      </c>
      <c r="B87" s="27" t="s">
        <v>704</v>
      </c>
      <c r="C87" s="27"/>
      <c r="D87" s="25" t="s">
        <v>322</v>
      </c>
      <c r="E87" s="91">
        <v>1252</v>
      </c>
      <c r="F87" s="91">
        <v>973</v>
      </c>
      <c r="G87" s="184" t="s">
        <v>170</v>
      </c>
      <c r="H87" s="184" t="s">
        <v>170</v>
      </c>
      <c r="I87" s="184" t="s">
        <v>170</v>
      </c>
      <c r="J87" s="184" t="s">
        <v>170</v>
      </c>
      <c r="K87" s="184" t="s">
        <v>170</v>
      </c>
      <c r="L87" s="184"/>
      <c r="M87" s="184"/>
      <c r="N87" s="184"/>
    </row>
    <row r="88" spans="1:14" ht="30">
      <c r="A88" s="35" t="s">
        <v>705</v>
      </c>
      <c r="B88" s="27" t="s">
        <v>706</v>
      </c>
      <c r="C88" s="27"/>
      <c r="D88" s="25"/>
      <c r="E88" s="91">
        <v>266</v>
      </c>
      <c r="F88" s="91">
        <v>207</v>
      </c>
      <c r="G88" s="184" t="s">
        <v>170</v>
      </c>
      <c r="H88" s="184" t="s">
        <v>170</v>
      </c>
      <c r="I88" s="184" t="s">
        <v>170</v>
      </c>
      <c r="J88" s="184" t="s">
        <v>170</v>
      </c>
      <c r="K88" s="184" t="s">
        <v>170</v>
      </c>
      <c r="L88" s="184"/>
      <c r="M88" s="184"/>
      <c r="N88" s="184"/>
    </row>
    <row r="89" spans="1:14" ht="30">
      <c r="A89" s="35" t="s">
        <v>707</v>
      </c>
      <c r="B89" s="27" t="s">
        <v>708</v>
      </c>
      <c r="C89" s="27"/>
      <c r="D89" s="25"/>
      <c r="E89" s="91">
        <v>525</v>
      </c>
      <c r="F89" s="91">
        <v>408</v>
      </c>
      <c r="G89" s="184" t="s">
        <v>170</v>
      </c>
      <c r="H89" s="184" t="s">
        <v>170</v>
      </c>
      <c r="I89" s="184" t="s">
        <v>170</v>
      </c>
      <c r="J89" s="184" t="s">
        <v>170</v>
      </c>
      <c r="K89" s="184" t="s">
        <v>170</v>
      </c>
      <c r="L89" s="184"/>
      <c r="M89" s="184"/>
      <c r="N89" s="184"/>
    </row>
    <row r="90" spans="1:14">
      <c r="A90" s="35" t="s">
        <v>709</v>
      </c>
      <c r="B90" s="27" t="s">
        <v>710</v>
      </c>
      <c r="C90" s="27"/>
      <c r="D90" s="25"/>
      <c r="E90" s="91">
        <v>385</v>
      </c>
      <c r="F90" s="91">
        <v>299</v>
      </c>
      <c r="G90" s="184" t="s">
        <v>170</v>
      </c>
      <c r="H90" s="184" t="s">
        <v>170</v>
      </c>
      <c r="I90" s="184" t="s">
        <v>170</v>
      </c>
      <c r="J90" s="184" t="s">
        <v>170</v>
      </c>
      <c r="K90" s="184" t="s">
        <v>170</v>
      </c>
      <c r="L90" s="184"/>
      <c r="M90" s="184"/>
      <c r="N90" s="184"/>
    </row>
    <row r="91" spans="1:14">
      <c r="A91" s="35" t="s">
        <v>711</v>
      </c>
      <c r="B91" s="27" t="s">
        <v>712</v>
      </c>
      <c r="C91" s="27"/>
      <c r="D91" s="25"/>
      <c r="E91" s="91">
        <v>61</v>
      </c>
      <c r="F91" s="91">
        <v>44</v>
      </c>
      <c r="G91" s="184" t="s">
        <v>170</v>
      </c>
      <c r="H91" s="184" t="s">
        <v>170</v>
      </c>
      <c r="I91" s="184" t="s">
        <v>170</v>
      </c>
      <c r="J91" s="184" t="s">
        <v>170</v>
      </c>
      <c r="K91" s="184" t="s">
        <v>170</v>
      </c>
      <c r="L91" s="184"/>
      <c r="M91" s="184"/>
      <c r="N91" s="184"/>
    </row>
    <row r="92" spans="1:14">
      <c r="A92" s="35" t="s">
        <v>713</v>
      </c>
      <c r="B92" s="27" t="s">
        <v>714</v>
      </c>
      <c r="C92" s="27"/>
      <c r="D92" s="25"/>
      <c r="E92" s="91">
        <v>38</v>
      </c>
      <c r="F92" s="91">
        <v>28</v>
      </c>
      <c r="G92" s="184" t="s">
        <v>170</v>
      </c>
      <c r="H92" s="184" t="s">
        <v>170</v>
      </c>
      <c r="I92" s="184" t="s">
        <v>170</v>
      </c>
      <c r="J92" s="184" t="s">
        <v>170</v>
      </c>
      <c r="K92" s="184" t="s">
        <v>170</v>
      </c>
      <c r="L92" s="184"/>
      <c r="M92" s="184"/>
      <c r="N92" s="184"/>
    </row>
    <row r="93" spans="1:14">
      <c r="A93" s="35" t="s">
        <v>715</v>
      </c>
      <c r="B93" s="27" t="s">
        <v>716</v>
      </c>
      <c r="C93" s="27"/>
      <c r="D93" s="25"/>
      <c r="E93" s="91">
        <v>53</v>
      </c>
      <c r="F93" s="91">
        <v>39</v>
      </c>
      <c r="G93" s="184" t="s">
        <v>170</v>
      </c>
      <c r="H93" s="184" t="s">
        <v>170</v>
      </c>
      <c r="I93" s="184" t="s">
        <v>170</v>
      </c>
      <c r="J93" s="184" t="s">
        <v>170</v>
      </c>
      <c r="K93" s="184" t="s">
        <v>170</v>
      </c>
      <c r="L93" s="184"/>
      <c r="M93" s="184"/>
      <c r="N93" s="184"/>
    </row>
    <row r="94" spans="1:14">
      <c r="A94" s="35" t="s">
        <v>717</v>
      </c>
      <c r="B94" s="27" t="s">
        <v>718</v>
      </c>
      <c r="C94" s="27"/>
      <c r="D94" s="25"/>
      <c r="E94" s="91">
        <v>38</v>
      </c>
      <c r="F94" s="91">
        <v>28</v>
      </c>
      <c r="G94" s="184" t="s">
        <v>170</v>
      </c>
      <c r="H94" s="184" t="s">
        <v>170</v>
      </c>
      <c r="I94" s="184" t="s">
        <v>170</v>
      </c>
      <c r="J94" s="184" t="s">
        <v>170</v>
      </c>
      <c r="K94" s="184" t="s">
        <v>170</v>
      </c>
      <c r="L94" s="184"/>
      <c r="M94" s="184"/>
      <c r="N94" s="184"/>
    </row>
    <row r="95" spans="1:14" ht="75">
      <c r="A95" s="35" t="s">
        <v>719</v>
      </c>
      <c r="B95" s="27" t="s">
        <v>720</v>
      </c>
      <c r="C95" s="27"/>
      <c r="D95" s="25"/>
      <c r="E95" s="91">
        <v>35</v>
      </c>
      <c r="F95" s="91">
        <v>28</v>
      </c>
      <c r="G95" s="184" t="s">
        <v>170</v>
      </c>
      <c r="H95" s="184" t="s">
        <v>170</v>
      </c>
      <c r="I95" s="184" t="s">
        <v>170</v>
      </c>
      <c r="J95" s="184" t="s">
        <v>170</v>
      </c>
      <c r="K95" s="184" t="s">
        <v>170</v>
      </c>
      <c r="L95" s="184"/>
      <c r="M95" s="184"/>
      <c r="N95" s="184"/>
    </row>
    <row r="96" spans="1:14">
      <c r="H96" s="469"/>
      <c r="I96" s="20"/>
      <c r="J96" s="20"/>
      <c r="K96" s="20"/>
    </row>
    <row r="97" spans="1:32" ht="23.25">
      <c r="A97" s="84" t="s">
        <v>721</v>
      </c>
      <c r="B97" s="85"/>
      <c r="C97" s="85"/>
      <c r="D97" s="85"/>
      <c r="E97" s="85"/>
      <c r="F97" s="85"/>
      <c r="G97" s="85"/>
      <c r="H97" s="468"/>
      <c r="I97" s="85"/>
      <c r="J97" s="85"/>
      <c r="K97" s="85"/>
      <c r="L97" s="87"/>
      <c r="M97" s="85"/>
      <c r="N97" s="85"/>
      <c r="O97" s="186"/>
      <c r="P97" s="186"/>
      <c r="Q97" s="186"/>
      <c r="R97" s="186"/>
      <c r="S97" s="186"/>
      <c r="T97" s="186"/>
      <c r="U97" s="186"/>
      <c r="V97" s="186"/>
      <c r="W97" s="186"/>
      <c r="X97" s="186"/>
      <c r="Y97" s="186"/>
      <c r="Z97" s="186"/>
      <c r="AA97" s="186"/>
      <c r="AB97" s="186"/>
      <c r="AC97" s="186"/>
      <c r="AD97" s="186"/>
      <c r="AE97" s="186"/>
      <c r="AF97" s="186"/>
    </row>
    <row r="98" spans="1:32" ht="30">
      <c r="A98" s="35" t="s">
        <v>722</v>
      </c>
      <c r="B98" s="27" t="s">
        <v>723</v>
      </c>
      <c r="C98" s="27"/>
      <c r="D98" s="25" t="s">
        <v>322</v>
      </c>
      <c r="E98" s="91">
        <v>10754</v>
      </c>
      <c r="F98" s="91" t="s">
        <v>170</v>
      </c>
      <c r="G98" s="184" t="s">
        <v>170</v>
      </c>
      <c r="H98" s="184" t="s">
        <v>170</v>
      </c>
      <c r="I98" s="184" t="s">
        <v>170</v>
      </c>
      <c r="J98" s="184" t="s">
        <v>170</v>
      </c>
      <c r="K98" s="184" t="s">
        <v>170</v>
      </c>
      <c r="L98" s="184"/>
      <c r="M98" s="184"/>
      <c r="N98" s="184"/>
    </row>
    <row r="99" spans="1:32">
      <c r="A99" s="35" t="s">
        <v>724</v>
      </c>
      <c r="B99" s="27" t="s">
        <v>725</v>
      </c>
      <c r="C99" s="27"/>
      <c r="D99" s="512"/>
      <c r="E99" s="91">
        <v>5171</v>
      </c>
      <c r="F99" s="91">
        <v>4022</v>
      </c>
      <c r="G99" s="184" t="s">
        <v>170</v>
      </c>
      <c r="H99" s="184" t="s">
        <v>170</v>
      </c>
      <c r="I99" s="184" t="s">
        <v>170</v>
      </c>
      <c r="J99" s="184" t="s">
        <v>170</v>
      </c>
      <c r="K99" s="184" t="s">
        <v>170</v>
      </c>
      <c r="L99" s="184"/>
      <c r="M99" s="184"/>
      <c r="N99" s="184"/>
    </row>
    <row r="100" spans="1:32">
      <c r="A100" s="35" t="s">
        <v>726</v>
      </c>
      <c r="B100" s="27" t="s">
        <v>727</v>
      </c>
      <c r="C100" s="27"/>
      <c r="D100" s="25"/>
      <c r="E100" s="91">
        <v>2446</v>
      </c>
      <c r="F100" s="91">
        <v>1903</v>
      </c>
      <c r="G100" s="184" t="s">
        <v>170</v>
      </c>
      <c r="H100" s="184" t="s">
        <v>170</v>
      </c>
      <c r="I100" s="184" t="s">
        <v>170</v>
      </c>
      <c r="J100" s="184" t="s">
        <v>170</v>
      </c>
      <c r="K100" s="184" t="s">
        <v>170</v>
      </c>
      <c r="L100" s="91"/>
      <c r="M100" s="91"/>
      <c r="N100" s="91"/>
    </row>
    <row r="101" spans="1:32">
      <c r="A101" s="35" t="s">
        <v>728</v>
      </c>
      <c r="B101" s="27" t="s">
        <v>729</v>
      </c>
      <c r="C101" s="27"/>
      <c r="D101" s="25"/>
      <c r="E101" s="91">
        <v>308</v>
      </c>
      <c r="F101" s="91">
        <v>240</v>
      </c>
      <c r="G101" s="184" t="s">
        <v>170</v>
      </c>
      <c r="H101" s="184" t="s">
        <v>170</v>
      </c>
      <c r="I101" s="184" t="s">
        <v>170</v>
      </c>
      <c r="J101" s="184" t="s">
        <v>170</v>
      </c>
      <c r="K101" s="184" t="s">
        <v>170</v>
      </c>
      <c r="L101" s="91"/>
      <c r="M101" s="91"/>
      <c r="N101" s="91"/>
    </row>
    <row r="102" spans="1:32">
      <c r="A102" s="35" t="s">
        <v>730</v>
      </c>
      <c r="B102" s="27" t="s">
        <v>731</v>
      </c>
      <c r="C102" s="27"/>
      <c r="D102" s="25"/>
      <c r="E102" s="91">
        <v>385</v>
      </c>
      <c r="F102" s="91">
        <v>299</v>
      </c>
      <c r="G102" s="184" t="s">
        <v>170</v>
      </c>
      <c r="H102" s="184" t="s">
        <v>170</v>
      </c>
      <c r="I102" s="184" t="s">
        <v>170</v>
      </c>
      <c r="J102" s="184" t="s">
        <v>170</v>
      </c>
      <c r="K102" s="184" t="s">
        <v>170</v>
      </c>
      <c r="L102" s="91"/>
      <c r="M102" s="91"/>
      <c r="N102" s="91"/>
    </row>
    <row r="103" spans="1:32">
      <c r="A103" s="35" t="s">
        <v>732</v>
      </c>
      <c r="B103" s="27" t="s">
        <v>733</v>
      </c>
      <c r="C103" s="27"/>
      <c r="D103" s="25"/>
      <c r="E103" s="91">
        <v>979</v>
      </c>
      <c r="F103" s="91">
        <v>761</v>
      </c>
      <c r="G103" s="184" t="s">
        <v>170</v>
      </c>
      <c r="H103" s="184" t="s">
        <v>170</v>
      </c>
      <c r="I103" s="184" t="s">
        <v>170</v>
      </c>
      <c r="J103" s="184" t="s">
        <v>170</v>
      </c>
      <c r="K103" s="184" t="s">
        <v>170</v>
      </c>
      <c r="L103" s="478" t="s">
        <v>629</v>
      </c>
      <c r="M103" s="91"/>
      <c r="N103" s="91"/>
    </row>
    <row r="104" spans="1:32">
      <c r="F104" s="98"/>
    </row>
    <row r="105" spans="1:32" ht="168">
      <c r="A105" s="539" t="s">
        <v>21</v>
      </c>
      <c r="B105" s="539" t="s">
        <v>22</v>
      </c>
      <c r="C105" s="538" t="s">
        <v>568</v>
      </c>
      <c r="D105" s="538" t="s">
        <v>491</v>
      </c>
      <c r="E105" s="538" t="s">
        <v>163</v>
      </c>
      <c r="F105" s="538" t="s">
        <v>23</v>
      </c>
      <c r="G105" s="538" t="s">
        <v>569</v>
      </c>
      <c r="H105" s="538" t="s">
        <v>570</v>
      </c>
      <c r="I105" s="538" t="s">
        <v>571</v>
      </c>
      <c r="J105" s="538" t="s">
        <v>572</v>
      </c>
      <c r="K105" s="538" t="s">
        <v>573</v>
      </c>
      <c r="L105" s="538" t="s">
        <v>574</v>
      </c>
      <c r="M105" s="538" t="s">
        <v>575</v>
      </c>
      <c r="N105" s="538" t="s">
        <v>576</v>
      </c>
      <c r="O105" s="540"/>
      <c r="P105" s="540"/>
      <c r="Q105" s="540"/>
      <c r="R105" s="540"/>
      <c r="S105" s="540"/>
      <c r="T105" s="540"/>
      <c r="U105" s="540"/>
    </row>
    <row r="106" spans="1:32" ht="23.25">
      <c r="A106" s="84" t="s">
        <v>734</v>
      </c>
      <c r="B106" s="85"/>
      <c r="C106" s="85"/>
      <c r="D106" s="85"/>
      <c r="E106" s="86"/>
      <c r="F106" s="87"/>
      <c r="G106" s="87"/>
      <c r="H106" s="87"/>
      <c r="I106" s="87"/>
      <c r="J106" s="87"/>
      <c r="K106" s="87"/>
      <c r="L106" s="470"/>
      <c r="M106" s="87"/>
      <c r="N106" s="87"/>
    </row>
    <row r="107" spans="1:32">
      <c r="A107" s="35" t="s">
        <v>735</v>
      </c>
      <c r="B107" s="27" t="s">
        <v>736</v>
      </c>
      <c r="C107" s="25"/>
      <c r="D107" s="25" t="s">
        <v>322</v>
      </c>
      <c r="E107" s="91">
        <v>13976</v>
      </c>
      <c r="F107" s="91">
        <v>10870</v>
      </c>
      <c r="G107" s="184" t="s">
        <v>170</v>
      </c>
      <c r="H107" s="184" t="s">
        <v>170</v>
      </c>
      <c r="I107" s="184" t="s">
        <v>170</v>
      </c>
      <c r="J107" s="184" t="s">
        <v>170</v>
      </c>
      <c r="K107" s="184">
        <v>13975.155279503108</v>
      </c>
      <c r="L107" s="478" t="s">
        <v>629</v>
      </c>
      <c r="M107" s="184">
        <v>1087</v>
      </c>
      <c r="N107" s="184">
        <v>1630.5</v>
      </c>
    </row>
    <row r="108" spans="1:32">
      <c r="A108" s="35" t="s">
        <v>737</v>
      </c>
      <c r="B108" s="27" t="s">
        <v>738</v>
      </c>
      <c r="C108" s="25"/>
      <c r="D108" s="25"/>
      <c r="E108" s="91">
        <v>15972</v>
      </c>
      <c r="F108" s="91">
        <v>12423</v>
      </c>
      <c r="G108" s="184" t="s">
        <v>170</v>
      </c>
      <c r="H108" s="184" t="s">
        <v>170</v>
      </c>
      <c r="I108" s="184" t="s">
        <v>170</v>
      </c>
      <c r="J108" s="184" t="s">
        <v>170</v>
      </c>
      <c r="K108" s="184">
        <v>15971.606033717839</v>
      </c>
      <c r="L108" s="478" t="s">
        <v>629</v>
      </c>
      <c r="M108" s="184">
        <v>1242.3000000000002</v>
      </c>
      <c r="N108" s="184">
        <v>1863.4499999999998</v>
      </c>
    </row>
    <row r="109" spans="1:32">
      <c r="A109" s="35" t="s">
        <v>739</v>
      </c>
      <c r="B109" s="27" t="s">
        <v>740</v>
      </c>
      <c r="C109" s="25"/>
      <c r="D109" s="25"/>
      <c r="E109" s="91">
        <v>18634</v>
      </c>
      <c r="F109" s="91">
        <v>14493</v>
      </c>
      <c r="G109" s="184" t="s">
        <v>170</v>
      </c>
      <c r="H109" s="184" t="s">
        <v>170</v>
      </c>
      <c r="I109" s="184" t="s">
        <v>170</v>
      </c>
      <c r="J109" s="184" t="s">
        <v>170</v>
      </c>
      <c r="K109" s="184">
        <v>18633.54037267081</v>
      </c>
      <c r="L109" s="478" t="s">
        <v>629</v>
      </c>
      <c r="M109" s="184">
        <v>1449.3000000000002</v>
      </c>
      <c r="N109" s="184">
        <v>2173.9499999999998</v>
      </c>
    </row>
    <row r="110" spans="1:32" ht="45">
      <c r="A110" s="35" t="s">
        <v>741</v>
      </c>
      <c r="B110" s="27" t="s">
        <v>742</v>
      </c>
      <c r="C110" s="25" t="s">
        <v>322</v>
      </c>
      <c r="D110" s="25"/>
      <c r="E110" s="91">
        <v>19300</v>
      </c>
      <c r="F110" s="91">
        <v>15011</v>
      </c>
      <c r="G110" s="184" t="s">
        <v>170</v>
      </c>
      <c r="H110" s="184" t="s">
        <v>170</v>
      </c>
      <c r="I110" s="184" t="s">
        <v>170</v>
      </c>
      <c r="J110" s="184" t="s">
        <v>170</v>
      </c>
      <c r="K110" s="184" t="s">
        <v>170</v>
      </c>
      <c r="L110" s="478" t="s">
        <v>743</v>
      </c>
      <c r="M110" s="184">
        <v>1501.1000000000001</v>
      </c>
      <c r="N110" s="184">
        <v>2251.65</v>
      </c>
    </row>
    <row r="111" spans="1:32" ht="45">
      <c r="A111" s="35" t="s">
        <v>744</v>
      </c>
      <c r="B111" s="27" t="s">
        <v>745</v>
      </c>
      <c r="C111" s="25" t="s">
        <v>322</v>
      </c>
      <c r="D111" s="25"/>
      <c r="E111" s="91">
        <v>17569</v>
      </c>
      <c r="F111" s="91">
        <v>13665</v>
      </c>
      <c r="G111" s="184" t="s">
        <v>170</v>
      </c>
      <c r="H111" s="184" t="s">
        <v>170</v>
      </c>
      <c r="I111" s="184" t="s">
        <v>170</v>
      </c>
      <c r="J111" s="184" t="s">
        <v>170</v>
      </c>
      <c r="K111" s="184" t="s">
        <v>170</v>
      </c>
      <c r="L111" s="478" t="s">
        <v>743</v>
      </c>
      <c r="M111" s="184">
        <v>1366.5</v>
      </c>
      <c r="N111" s="184">
        <v>2049.75</v>
      </c>
    </row>
    <row r="112" spans="1:32" ht="45">
      <c r="A112" s="35" t="s">
        <v>746</v>
      </c>
      <c r="B112" s="27" t="s">
        <v>747</v>
      </c>
      <c r="C112" s="25" t="s">
        <v>322</v>
      </c>
      <c r="D112" s="25"/>
      <c r="E112" s="91">
        <v>18634</v>
      </c>
      <c r="F112" s="91">
        <v>14493</v>
      </c>
      <c r="G112" s="184" t="s">
        <v>170</v>
      </c>
      <c r="H112" s="184" t="s">
        <v>170</v>
      </c>
      <c r="I112" s="184" t="s">
        <v>170</v>
      </c>
      <c r="J112" s="184" t="s">
        <v>170</v>
      </c>
      <c r="K112" s="184" t="s">
        <v>170</v>
      </c>
      <c r="L112" s="478" t="s">
        <v>743</v>
      </c>
      <c r="M112" s="184">
        <v>1449.3000000000002</v>
      </c>
      <c r="N112" s="184">
        <v>2173.9499999999998</v>
      </c>
    </row>
    <row r="113" spans="1:32" ht="45">
      <c r="A113" s="35" t="s">
        <v>748</v>
      </c>
      <c r="B113" s="27" t="s">
        <v>749</v>
      </c>
      <c r="C113" s="25" t="s">
        <v>322</v>
      </c>
      <c r="D113" s="25"/>
      <c r="E113" s="91">
        <v>19965</v>
      </c>
      <c r="F113" s="91">
        <v>15528</v>
      </c>
      <c r="G113" s="184" t="s">
        <v>170</v>
      </c>
      <c r="H113" s="184" t="s">
        <v>170</v>
      </c>
      <c r="I113" s="184" t="s">
        <v>170</v>
      </c>
      <c r="J113" s="184" t="s">
        <v>170</v>
      </c>
      <c r="K113" s="184" t="s">
        <v>170</v>
      </c>
      <c r="L113" s="478" t="s">
        <v>743</v>
      </c>
      <c r="M113" s="184">
        <v>1552.8000000000002</v>
      </c>
      <c r="N113" s="184">
        <v>2329.1999999999998</v>
      </c>
    </row>
    <row r="114" spans="1:32" ht="45">
      <c r="A114" s="35" t="s">
        <v>750</v>
      </c>
      <c r="B114" s="27" t="s">
        <v>751</v>
      </c>
      <c r="C114" s="25" t="s">
        <v>322</v>
      </c>
      <c r="D114" s="25"/>
      <c r="E114" s="91">
        <v>21030</v>
      </c>
      <c r="F114" s="91">
        <v>16357</v>
      </c>
      <c r="G114" s="184" t="s">
        <v>170</v>
      </c>
      <c r="H114" s="184" t="s">
        <v>170</v>
      </c>
      <c r="I114" s="184" t="s">
        <v>170</v>
      </c>
      <c r="J114" s="184" t="s">
        <v>170</v>
      </c>
      <c r="K114" s="184" t="s">
        <v>170</v>
      </c>
      <c r="L114" s="478" t="s">
        <v>743</v>
      </c>
      <c r="M114" s="184">
        <v>1635.7</v>
      </c>
      <c r="N114" s="184">
        <v>2453.5499999999997</v>
      </c>
    </row>
    <row r="115" spans="1:32" ht="45">
      <c r="A115" s="35" t="s">
        <v>752</v>
      </c>
      <c r="B115" s="27" t="s">
        <v>742</v>
      </c>
      <c r="C115" s="25" t="s">
        <v>322</v>
      </c>
      <c r="D115" s="25"/>
      <c r="E115" s="91">
        <v>25023</v>
      </c>
      <c r="F115" s="91">
        <v>19462</v>
      </c>
      <c r="G115" s="184" t="s">
        <v>170</v>
      </c>
      <c r="H115" s="184" t="s">
        <v>170</v>
      </c>
      <c r="I115" s="184" t="s">
        <v>170</v>
      </c>
      <c r="J115" s="184" t="s">
        <v>170</v>
      </c>
      <c r="K115" s="184" t="s">
        <v>170</v>
      </c>
      <c r="L115" s="478" t="s">
        <v>743</v>
      </c>
      <c r="M115" s="184">
        <v>1946.2</v>
      </c>
      <c r="N115" s="184">
        <v>2919.2999999999997</v>
      </c>
    </row>
    <row r="116" spans="1:32" ht="45">
      <c r="A116" s="35" t="s">
        <v>753</v>
      </c>
      <c r="B116" s="27" t="s">
        <v>754</v>
      </c>
      <c r="C116" s="25" t="s">
        <v>322</v>
      </c>
      <c r="D116" s="25"/>
      <c r="E116" s="91">
        <v>62556</v>
      </c>
      <c r="F116" s="91">
        <v>48655</v>
      </c>
      <c r="G116" s="184" t="s">
        <v>170</v>
      </c>
      <c r="H116" s="184" t="s">
        <v>170</v>
      </c>
      <c r="I116" s="184" t="s">
        <v>170</v>
      </c>
      <c r="J116" s="184" t="s">
        <v>170</v>
      </c>
      <c r="K116" s="184" t="s">
        <v>170</v>
      </c>
      <c r="L116" s="478" t="s">
        <v>743</v>
      </c>
      <c r="M116" s="184">
        <v>4865.5</v>
      </c>
      <c r="N116" s="184">
        <v>7298.25</v>
      </c>
    </row>
    <row r="117" spans="1:32" ht="60">
      <c r="A117" s="35" t="s">
        <v>755</v>
      </c>
      <c r="B117" s="27" t="s">
        <v>756</v>
      </c>
      <c r="C117" s="25" t="s">
        <v>322</v>
      </c>
      <c r="D117" s="25"/>
      <c r="E117" s="91">
        <v>21961</v>
      </c>
      <c r="F117" s="91">
        <v>17081</v>
      </c>
      <c r="G117" s="184" t="s">
        <v>170</v>
      </c>
      <c r="H117" s="184" t="s">
        <v>170</v>
      </c>
      <c r="I117" s="184" t="s">
        <v>170</v>
      </c>
      <c r="J117" s="184" t="s">
        <v>170</v>
      </c>
      <c r="K117" s="184" t="s">
        <v>170</v>
      </c>
      <c r="L117" s="478" t="s">
        <v>743</v>
      </c>
      <c r="M117" s="184">
        <v>1708.1000000000001</v>
      </c>
      <c r="N117" s="184">
        <v>2562.15</v>
      </c>
    </row>
    <row r="118" spans="1:32" ht="45">
      <c r="A118" s="35" t="s">
        <v>757</v>
      </c>
      <c r="B118" s="27" t="s">
        <v>758</v>
      </c>
      <c r="C118" s="25" t="s">
        <v>322</v>
      </c>
      <c r="D118" s="25"/>
      <c r="E118" s="91">
        <v>64552</v>
      </c>
      <c r="F118" s="91">
        <v>50208</v>
      </c>
      <c r="G118" s="184" t="s">
        <v>170</v>
      </c>
      <c r="H118" s="184" t="s">
        <v>170</v>
      </c>
      <c r="I118" s="184" t="s">
        <v>170</v>
      </c>
      <c r="J118" s="184" t="s">
        <v>170</v>
      </c>
      <c r="K118" s="184" t="s">
        <v>170</v>
      </c>
      <c r="L118" s="478" t="s">
        <v>743</v>
      </c>
      <c r="M118" s="184">
        <v>5020.8</v>
      </c>
      <c r="N118" s="184">
        <v>7531.2</v>
      </c>
    </row>
    <row r="119" spans="1:32">
      <c r="A119" s="35" t="s">
        <v>759</v>
      </c>
      <c r="B119" s="27" t="s">
        <v>760</v>
      </c>
      <c r="C119" s="25"/>
      <c r="D119" s="25"/>
      <c r="E119" s="91">
        <v>23958</v>
      </c>
      <c r="F119" s="91">
        <v>18634</v>
      </c>
      <c r="G119" s="184" t="s">
        <v>170</v>
      </c>
      <c r="H119" s="184" t="s">
        <v>170</v>
      </c>
      <c r="I119" s="184" t="s">
        <v>170</v>
      </c>
      <c r="J119" s="184" t="s">
        <v>170</v>
      </c>
      <c r="K119" s="184" t="s">
        <v>170</v>
      </c>
      <c r="L119" s="478" t="s">
        <v>629</v>
      </c>
      <c r="M119" s="184">
        <v>1863.4</v>
      </c>
      <c r="N119" s="184">
        <v>2795.1</v>
      </c>
    </row>
    <row r="120" spans="1:32">
      <c r="A120" s="35" t="s">
        <v>761</v>
      </c>
      <c r="B120" s="27" t="s">
        <v>762</v>
      </c>
      <c r="C120" s="25"/>
      <c r="D120" s="25"/>
      <c r="E120" s="91">
        <v>25289</v>
      </c>
      <c r="F120" s="91">
        <v>19669</v>
      </c>
      <c r="G120" s="184" t="s">
        <v>170</v>
      </c>
      <c r="H120" s="184" t="s">
        <v>170</v>
      </c>
      <c r="I120" s="184" t="s">
        <v>170</v>
      </c>
      <c r="J120" s="184" t="s">
        <v>170</v>
      </c>
      <c r="K120" s="184" t="s">
        <v>170</v>
      </c>
      <c r="L120" s="478" t="s">
        <v>629</v>
      </c>
      <c r="M120" s="184">
        <v>1966.9</v>
      </c>
      <c r="N120" s="184">
        <v>2950.35</v>
      </c>
    </row>
    <row r="121" spans="1:32">
      <c r="A121" s="35" t="s">
        <v>763</v>
      </c>
      <c r="B121" s="27" t="s">
        <v>764</v>
      </c>
      <c r="C121" s="25"/>
      <c r="D121" s="25"/>
      <c r="E121" s="91">
        <v>895</v>
      </c>
      <c r="F121" s="91">
        <v>696</v>
      </c>
      <c r="G121" s="184" t="s">
        <v>170</v>
      </c>
      <c r="H121" s="184" t="s">
        <v>170</v>
      </c>
      <c r="I121" s="184" t="s">
        <v>170</v>
      </c>
      <c r="J121" s="184" t="s">
        <v>170</v>
      </c>
      <c r="K121" s="184" t="s">
        <v>170</v>
      </c>
      <c r="L121" s="471"/>
      <c r="M121" s="91"/>
      <c r="N121" s="91"/>
    </row>
    <row r="122" spans="1:32">
      <c r="A122" s="35" t="s">
        <v>765</v>
      </c>
      <c r="B122" s="27" t="s">
        <v>766</v>
      </c>
      <c r="C122" s="25"/>
      <c r="D122" s="25"/>
      <c r="E122" s="91">
        <v>699</v>
      </c>
      <c r="F122" s="91">
        <v>544</v>
      </c>
      <c r="G122" s="184" t="s">
        <v>170</v>
      </c>
      <c r="H122" s="184" t="s">
        <v>170</v>
      </c>
      <c r="I122" s="184" t="s">
        <v>170</v>
      </c>
      <c r="J122" s="184" t="s">
        <v>170</v>
      </c>
      <c r="K122" s="184" t="s">
        <v>170</v>
      </c>
      <c r="L122" s="471"/>
      <c r="M122" s="91"/>
      <c r="N122" s="91"/>
    </row>
    <row r="123" spans="1:32" ht="23.25">
      <c r="A123" s="96" t="s">
        <v>767</v>
      </c>
      <c r="B123" s="86"/>
      <c r="C123" s="86"/>
      <c r="D123" s="86"/>
      <c r="E123" s="86"/>
      <c r="F123" s="87"/>
      <c r="G123" s="87"/>
      <c r="H123" s="470"/>
      <c r="I123" s="470"/>
      <c r="J123" s="470"/>
      <c r="K123" s="470"/>
      <c r="L123" s="470"/>
      <c r="M123" s="470"/>
      <c r="N123" s="470"/>
    </row>
    <row r="124" spans="1:32">
      <c r="A124" s="88" t="s">
        <v>768</v>
      </c>
      <c r="B124" s="89" t="s">
        <v>769</v>
      </c>
      <c r="C124" s="89"/>
      <c r="D124" s="90" t="s">
        <v>322</v>
      </c>
      <c r="E124" s="91">
        <v>839</v>
      </c>
      <c r="F124" s="91">
        <v>653</v>
      </c>
      <c r="G124" s="184" t="s">
        <v>170</v>
      </c>
      <c r="H124" s="184" t="s">
        <v>170</v>
      </c>
      <c r="I124" s="184" t="s">
        <v>170</v>
      </c>
      <c r="J124" s="184" t="s">
        <v>170</v>
      </c>
      <c r="K124" s="184" t="s">
        <v>170</v>
      </c>
    </row>
    <row r="125" spans="1:32" ht="23.25">
      <c r="A125" s="96" t="s">
        <v>770</v>
      </c>
      <c r="B125" s="86"/>
      <c r="C125" s="86"/>
      <c r="D125" s="86"/>
      <c r="E125" s="86"/>
      <c r="F125" s="87"/>
      <c r="G125" s="87"/>
      <c r="H125" s="470"/>
      <c r="I125" s="470"/>
      <c r="J125" s="470"/>
      <c r="K125" s="470"/>
      <c r="L125" s="470"/>
      <c r="M125" s="470"/>
      <c r="N125" s="470"/>
    </row>
    <row r="126" spans="1:32">
      <c r="A126" s="92" t="s">
        <v>771</v>
      </c>
      <c r="B126" s="27" t="s">
        <v>772</v>
      </c>
      <c r="C126" s="93" t="s">
        <v>322</v>
      </c>
      <c r="D126" s="93" t="s">
        <v>322</v>
      </c>
      <c r="E126" s="91">
        <v>2865</v>
      </c>
      <c r="F126" s="91">
        <v>2229</v>
      </c>
      <c r="G126" s="184" t="s">
        <v>170</v>
      </c>
      <c r="H126" s="184" t="s">
        <v>170</v>
      </c>
      <c r="I126" s="184" t="s">
        <v>170</v>
      </c>
      <c r="J126" s="184" t="s">
        <v>170</v>
      </c>
      <c r="K126" s="184" t="s">
        <v>170</v>
      </c>
    </row>
    <row r="127" spans="1:32" ht="23.25">
      <c r="A127" s="84" t="s">
        <v>773</v>
      </c>
      <c r="B127" s="86"/>
      <c r="C127" s="86"/>
      <c r="D127" s="86"/>
      <c r="E127" s="86"/>
      <c r="F127" s="87"/>
    </row>
    <row r="128" spans="1:32" ht="30">
      <c r="A128" s="35" t="s">
        <v>774</v>
      </c>
      <c r="B128" s="27" t="s">
        <v>775</v>
      </c>
      <c r="C128" s="27"/>
      <c r="D128" s="27"/>
      <c r="E128" s="91" t="s">
        <v>170</v>
      </c>
      <c r="F128" s="91" t="s">
        <v>170</v>
      </c>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30">
      <c r="A129" s="35" t="s">
        <v>776</v>
      </c>
      <c r="B129" s="27" t="s">
        <v>777</v>
      </c>
      <c r="C129" s="27"/>
      <c r="D129" s="27"/>
      <c r="E129" s="91" t="s">
        <v>170</v>
      </c>
      <c r="F129" s="91" t="s">
        <v>170</v>
      </c>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0">
      <c r="A130" s="35" t="s">
        <v>778</v>
      </c>
      <c r="B130" s="27" t="s">
        <v>779</v>
      </c>
      <c r="C130" s="27"/>
      <c r="D130" s="27"/>
      <c r="E130" s="91" t="s">
        <v>170</v>
      </c>
      <c r="F130" s="91" t="s">
        <v>170</v>
      </c>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3.25">
      <c r="A131" s="96" t="s">
        <v>780</v>
      </c>
      <c r="B131" s="86"/>
      <c r="C131" s="86"/>
      <c r="D131" s="86"/>
      <c r="E131" s="86"/>
      <c r="F131" s="87"/>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30">
      <c r="A132" s="27" t="s">
        <v>781</v>
      </c>
      <c r="B132" s="89" t="s">
        <v>782</v>
      </c>
      <c r="C132" s="89"/>
      <c r="D132" s="89"/>
      <c r="E132" s="91">
        <v>1800</v>
      </c>
      <c r="F132" s="91">
        <v>1350</v>
      </c>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c r="I135" s="2"/>
      <c r="J135" s="2"/>
      <c r="K135" s="2"/>
      <c r="L135" s="2"/>
      <c r="M135" s="2"/>
      <c r="N135" s="2"/>
      <c r="O135" s="2"/>
      <c r="P135" s="2"/>
      <c r="Q135" s="2"/>
      <c r="R135" s="2"/>
      <c r="S135" s="2"/>
      <c r="T135" s="2"/>
      <c r="U135" s="2"/>
      <c r="V135" s="2"/>
      <c r="W135" s="2"/>
      <c r="X135" s="2"/>
      <c r="Y135" s="2"/>
      <c r="Z135" s="2"/>
      <c r="AA135" s="2"/>
      <c r="AB135" s="2"/>
      <c r="AC135" s="2"/>
      <c r="AD135" s="2"/>
      <c r="AE135" s="2"/>
      <c r="AF135" s="2"/>
    </row>
  </sheetData>
  <mergeCells count="9">
    <mergeCell ref="A14:B14"/>
    <mergeCell ref="A10:F10"/>
    <mergeCell ref="O11:AF11"/>
    <mergeCell ref="O12:R12"/>
    <mergeCell ref="S12:T12"/>
    <mergeCell ref="V12:W12"/>
    <mergeCell ref="X12:Y12"/>
    <mergeCell ref="AB12:AD12"/>
    <mergeCell ref="AE12:AF12"/>
  </mergeCells>
  <hyperlinks>
    <hyperlink ref="D23" r:id="rId1" xr:uid="{DD071078-3411-41F4-8515-F4C65A136884}"/>
    <hyperlink ref="D24:D29" r:id="rId2" display="Link" xr:uid="{F33D9557-0092-4442-9506-83DF2C7EFC7D}"/>
    <hyperlink ref="C23" r:id="rId3" xr:uid="{E95042F9-5D7B-4B82-B886-B4A28E0786DA}"/>
    <hyperlink ref="C24:C29" r:id="rId4" display="Link" xr:uid="{8FF6DF0C-F613-4B1D-8873-2E102EBF040F}"/>
    <hyperlink ref="D107" r:id="rId5" xr:uid="{95F11CC2-4EDD-4A10-9E91-BBF4C47EBFB4}"/>
  </hyperlinks>
  <pageMargins left="0.7" right="0.7" top="0.75" bottom="0.75" header="0.3" footer="0.3"/>
  <pageSetup scale="50" fitToHeight="0" orientation="landscape"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2D88-31D6-4CB2-974E-E65836224739}">
  <sheetPr>
    <tabColor theme="9" tint="0.59999389629810485"/>
  </sheetPr>
  <dimension ref="A1:S44"/>
  <sheetViews>
    <sheetView topLeftCell="A11" zoomScale="85" zoomScaleNormal="85" workbookViewId="0">
      <selection activeCell="S43" sqref="S43:S44"/>
    </sheetView>
  </sheetViews>
  <sheetFormatPr defaultColWidth="9.140625" defaultRowHeight="15"/>
  <cols>
    <col min="1" max="1" width="21.42578125" style="20" bestFit="1" customWidth="1"/>
    <col min="2" max="2" width="22.42578125" style="20" bestFit="1" customWidth="1"/>
    <col min="3" max="3" width="79.42578125" style="20" customWidth="1"/>
    <col min="4" max="4" width="16" style="20" customWidth="1"/>
    <col min="5" max="6" width="12.140625" style="20" customWidth="1"/>
    <col min="7" max="7" width="23.42578125" style="20" customWidth="1"/>
    <col min="8" max="8" width="12.5703125" style="20" customWidth="1"/>
    <col min="9" max="9" width="16" style="20" customWidth="1"/>
    <col min="10" max="10" width="10.5703125" style="20" customWidth="1"/>
    <col min="11" max="11" width="11.5703125" style="20" customWidth="1"/>
    <col min="12" max="12" width="24" style="20" customWidth="1"/>
    <col min="13" max="13" width="10.5703125" style="20" customWidth="1"/>
    <col min="14" max="14" width="13.42578125" style="20" customWidth="1"/>
    <col min="15" max="15" width="6.42578125" style="20" customWidth="1"/>
    <col min="16" max="16" width="15" style="20" customWidth="1"/>
    <col min="17" max="17" width="12.85546875" style="20" customWidth="1"/>
    <col min="18" max="18" width="17.42578125" style="20" customWidth="1"/>
    <col min="19" max="19" width="14.85546875" style="20" customWidth="1"/>
    <col min="20" max="20" width="11.5703125" style="20" bestFit="1" customWidth="1"/>
    <col min="21" max="21" width="11" style="20" bestFit="1" customWidth="1"/>
    <col min="22" max="22" width="9.140625" style="20"/>
    <col min="23" max="23" width="17" style="20" bestFit="1" customWidth="1"/>
    <col min="24" max="16384" width="9.140625" style="20"/>
  </cols>
  <sheetData>
    <row r="1" spans="1:19" ht="14.85" customHeight="1">
      <c r="A1" s="584"/>
      <c r="B1" s="584"/>
      <c r="C1" s="584"/>
      <c r="D1" s="584"/>
      <c r="E1" s="584"/>
      <c r="F1" s="584"/>
      <c r="G1" s="584"/>
      <c r="H1" s="584"/>
      <c r="I1" s="584"/>
      <c r="J1" s="584"/>
      <c r="K1" s="584"/>
      <c r="L1" s="584"/>
      <c r="M1" s="584"/>
      <c r="N1" s="584"/>
      <c r="O1" s="584"/>
      <c r="P1" s="584"/>
      <c r="Q1" s="584"/>
      <c r="R1" s="584"/>
      <c r="S1" s="584"/>
    </row>
    <row r="2" spans="1:19" ht="14.85" customHeight="1">
      <c r="A2" s="584"/>
      <c r="B2" s="584"/>
      <c r="C2" s="584"/>
      <c r="D2" s="584"/>
      <c r="E2" s="584"/>
      <c r="F2" s="584"/>
      <c r="G2" s="584"/>
      <c r="H2" s="584"/>
      <c r="I2" s="584"/>
      <c r="J2" s="584"/>
      <c r="K2" s="584"/>
      <c r="L2" s="584"/>
      <c r="M2" s="584"/>
      <c r="N2" s="584"/>
      <c r="O2" s="584"/>
      <c r="P2" s="584"/>
      <c r="Q2" s="584"/>
      <c r="R2" s="584"/>
      <c r="S2" s="584"/>
    </row>
    <row r="3" spans="1:19" ht="14.85" customHeight="1">
      <c r="A3" s="584"/>
      <c r="B3" s="584"/>
      <c r="C3" s="584"/>
      <c r="D3" s="584"/>
      <c r="E3" s="584"/>
      <c r="F3" s="584"/>
      <c r="G3" s="584"/>
      <c r="H3" s="584"/>
      <c r="I3" s="584"/>
      <c r="J3" s="584"/>
      <c r="K3" s="584"/>
      <c r="L3" s="584"/>
      <c r="M3" s="584"/>
      <c r="N3" s="584"/>
      <c r="O3" s="584"/>
      <c r="P3" s="584"/>
      <c r="Q3" s="584"/>
      <c r="R3" s="584"/>
      <c r="S3" s="584"/>
    </row>
    <row r="4" spans="1:19" ht="14.85" customHeight="1">
      <c r="A4" s="584"/>
      <c r="B4" s="584"/>
      <c r="C4" s="584"/>
      <c r="D4" s="584"/>
      <c r="E4" s="584"/>
      <c r="F4" s="584"/>
      <c r="G4" s="584"/>
      <c r="H4" s="584"/>
      <c r="I4" s="584"/>
      <c r="J4" s="584"/>
      <c r="K4" s="584"/>
      <c r="L4" s="584"/>
      <c r="M4" s="584"/>
      <c r="N4" s="584"/>
      <c r="O4" s="584"/>
      <c r="P4" s="584"/>
      <c r="Q4" s="584"/>
      <c r="R4" s="584"/>
      <c r="S4" s="584"/>
    </row>
    <row r="5" spans="1:19" ht="14.85" customHeight="1">
      <c r="A5" s="584"/>
      <c r="B5" s="584"/>
      <c r="C5" s="584"/>
      <c r="D5" s="584"/>
      <c r="E5" s="584"/>
      <c r="F5" s="584"/>
      <c r="G5" s="584"/>
      <c r="H5" s="584"/>
      <c r="I5" s="584"/>
      <c r="J5" s="584"/>
      <c r="K5" s="584"/>
      <c r="L5" s="584"/>
      <c r="M5" s="584"/>
      <c r="N5" s="584"/>
      <c r="O5" s="584"/>
      <c r="P5" s="584"/>
      <c r="Q5" s="584"/>
      <c r="R5" s="584"/>
      <c r="S5" s="584"/>
    </row>
    <row r="6" spans="1:19" ht="21" customHeight="1">
      <c r="A6" s="584"/>
      <c r="B6" s="584"/>
      <c r="C6" s="584"/>
      <c r="D6" s="584"/>
      <c r="E6" s="584"/>
      <c r="F6" s="584"/>
      <c r="G6" s="584"/>
      <c r="H6" s="584"/>
      <c r="I6" s="584"/>
      <c r="J6" s="584"/>
      <c r="K6" s="584"/>
      <c r="L6" s="584"/>
      <c r="M6" s="584"/>
      <c r="N6" s="584"/>
      <c r="O6" s="584"/>
      <c r="P6" s="584"/>
      <c r="Q6" s="584"/>
      <c r="R6" s="584"/>
      <c r="S6" s="584"/>
    </row>
    <row r="7" spans="1:19" ht="40.5">
      <c r="A7" s="585" t="s">
        <v>783</v>
      </c>
      <c r="B7" s="585"/>
      <c r="C7" s="585"/>
      <c r="D7" s="585"/>
      <c r="E7" s="585"/>
      <c r="F7" s="585"/>
      <c r="G7" s="585"/>
      <c r="H7" s="585"/>
      <c r="I7" s="585"/>
      <c r="J7" s="585"/>
      <c r="K7" s="585"/>
      <c r="L7" s="585"/>
      <c r="M7" s="585"/>
      <c r="N7" s="585"/>
      <c r="O7" s="585"/>
      <c r="P7" s="585"/>
      <c r="Q7" s="585"/>
      <c r="R7" s="585"/>
      <c r="S7" s="585"/>
    </row>
    <row r="8" spans="1:19" ht="40.5">
      <c r="A8" s="170" t="s">
        <v>18</v>
      </c>
      <c r="B8" s="170"/>
      <c r="C8" s="170"/>
      <c r="D8" s="249"/>
      <c r="E8" s="170"/>
      <c r="F8" s="170"/>
      <c r="G8" s="170"/>
      <c r="H8" s="170"/>
      <c r="I8" s="170"/>
      <c r="J8" s="170"/>
      <c r="K8" s="169"/>
      <c r="L8" s="169"/>
      <c r="M8" s="169"/>
      <c r="N8" s="169"/>
      <c r="O8" s="169"/>
      <c r="P8" s="169"/>
      <c r="Q8" s="169"/>
      <c r="R8" s="169"/>
      <c r="S8" s="169"/>
    </row>
    <row r="9" spans="1:19" ht="40.5">
      <c r="A9" s="170" t="s">
        <v>314</v>
      </c>
      <c r="B9" s="170"/>
      <c r="C9" s="170"/>
      <c r="D9" s="249"/>
      <c r="E9" s="170"/>
      <c r="F9" s="170"/>
      <c r="G9" s="170"/>
      <c r="H9" s="170"/>
      <c r="I9" s="170"/>
      <c r="J9" s="170"/>
      <c r="K9" s="169"/>
      <c r="L9" s="169"/>
      <c r="M9" s="169"/>
      <c r="N9" s="169"/>
      <c r="O9" s="169"/>
      <c r="P9" s="169"/>
      <c r="Q9" s="169"/>
      <c r="R9" s="169"/>
      <c r="S9" s="169"/>
    </row>
    <row r="10" spans="1:19" ht="40.5">
      <c r="A10" s="170" t="s">
        <v>20</v>
      </c>
      <c r="B10" s="170"/>
      <c r="C10" s="170"/>
      <c r="D10" s="249"/>
      <c r="E10" s="170"/>
      <c r="F10" s="170"/>
      <c r="G10" s="170"/>
      <c r="H10" s="170"/>
      <c r="I10" s="170"/>
      <c r="J10" s="170"/>
      <c r="K10" s="169"/>
      <c r="L10" s="169"/>
      <c r="M10" s="169"/>
      <c r="N10" s="169"/>
      <c r="O10" s="169"/>
      <c r="P10" s="169"/>
      <c r="Q10" s="169"/>
      <c r="R10" s="169"/>
      <c r="S10" s="161"/>
    </row>
    <row r="11" spans="1:19" ht="69.75" customHeight="1">
      <c r="A11" s="590" t="s">
        <v>784</v>
      </c>
      <c r="B11" s="590"/>
      <c r="C11" s="590"/>
      <c r="D11" s="590"/>
      <c r="E11" s="590"/>
      <c r="F11" s="590"/>
      <c r="G11" s="590"/>
      <c r="H11" s="590"/>
      <c r="I11" s="590"/>
      <c r="J11" s="590"/>
      <c r="K11" s="590"/>
      <c r="L11" s="590"/>
      <c r="M11" s="590"/>
      <c r="N11" s="590"/>
      <c r="O11" s="590"/>
      <c r="P11" s="590"/>
      <c r="Q11" s="590"/>
      <c r="R11" s="590"/>
      <c r="S11" s="590"/>
    </row>
    <row r="12" spans="1:19" ht="78.599999999999994" customHeight="1">
      <c r="A12" s="110" t="s">
        <v>785</v>
      </c>
      <c r="B12" s="110" t="s">
        <v>786</v>
      </c>
      <c r="C12" s="110" t="s">
        <v>787</v>
      </c>
      <c r="D12" s="110" t="s">
        <v>788</v>
      </c>
      <c r="E12" s="110" t="s">
        <v>568</v>
      </c>
      <c r="F12" s="110" t="s">
        <v>789</v>
      </c>
      <c r="G12" s="110" t="s">
        <v>10</v>
      </c>
      <c r="H12" s="110" t="s">
        <v>790</v>
      </c>
      <c r="I12" s="110" t="s">
        <v>791</v>
      </c>
      <c r="J12" s="110" t="s">
        <v>792</v>
      </c>
      <c r="K12" s="110" t="s">
        <v>793</v>
      </c>
      <c r="L12" s="110" t="s">
        <v>794</v>
      </c>
      <c r="M12" s="110" t="s">
        <v>795</v>
      </c>
      <c r="N12" s="110" t="s">
        <v>796</v>
      </c>
      <c r="O12" s="110" t="s">
        <v>797</v>
      </c>
      <c r="P12" s="110" t="s">
        <v>798</v>
      </c>
      <c r="Q12" s="110" t="s">
        <v>799</v>
      </c>
      <c r="R12" s="110" t="s">
        <v>800</v>
      </c>
      <c r="S12" s="110" t="s">
        <v>801</v>
      </c>
    </row>
    <row r="13" spans="1:19">
      <c r="A13" s="591" t="s">
        <v>802</v>
      </c>
      <c r="B13" s="592"/>
      <c r="C13" s="592"/>
      <c r="D13" s="592"/>
      <c r="E13" s="592"/>
      <c r="F13" s="592"/>
      <c r="G13" s="592"/>
      <c r="H13" s="592"/>
      <c r="I13" s="592"/>
      <c r="J13" s="592"/>
      <c r="K13" s="592"/>
      <c r="L13" s="592"/>
      <c r="M13" s="592"/>
      <c r="N13" s="592"/>
      <c r="O13" s="592"/>
      <c r="P13" s="592"/>
      <c r="Q13" s="592"/>
      <c r="R13" s="592"/>
      <c r="S13" s="592"/>
    </row>
    <row r="14" spans="1:19" ht="13.5" customHeight="1">
      <c r="A14" s="115" t="s">
        <v>803</v>
      </c>
      <c r="B14" s="111" t="s">
        <v>804</v>
      </c>
      <c r="C14" s="111" t="s">
        <v>805</v>
      </c>
      <c r="D14" s="78" t="s">
        <v>322</v>
      </c>
      <c r="E14" s="78" t="s">
        <v>322</v>
      </c>
      <c r="F14" s="112" t="s">
        <v>806</v>
      </c>
      <c r="G14" s="112" t="s">
        <v>807</v>
      </c>
      <c r="H14" s="112" t="s">
        <v>807</v>
      </c>
      <c r="I14" s="112" t="s">
        <v>807</v>
      </c>
      <c r="J14" s="112" t="s">
        <v>807</v>
      </c>
      <c r="K14" s="112">
        <v>12</v>
      </c>
      <c r="L14" s="112" t="s">
        <v>808</v>
      </c>
      <c r="M14" s="112" t="s">
        <v>809</v>
      </c>
      <c r="N14" s="112" t="s">
        <v>810</v>
      </c>
      <c r="O14" s="113" t="s">
        <v>811</v>
      </c>
      <c r="P14" s="112" t="s">
        <v>812</v>
      </c>
      <c r="Q14" s="114">
        <v>499</v>
      </c>
      <c r="R14" s="114">
        <v>399</v>
      </c>
      <c r="S14" s="114" t="s">
        <v>170</v>
      </c>
    </row>
    <row r="15" spans="1:19">
      <c r="A15" s="111" t="s">
        <v>813</v>
      </c>
      <c r="B15" s="111" t="s">
        <v>814</v>
      </c>
      <c r="C15" s="111" t="s">
        <v>815</v>
      </c>
      <c r="D15" s="78" t="s">
        <v>322</v>
      </c>
      <c r="E15" s="78" t="s">
        <v>322</v>
      </c>
      <c r="F15" s="112">
        <v>1</v>
      </c>
      <c r="G15" s="112" t="s">
        <v>816</v>
      </c>
      <c r="H15" s="112" t="s">
        <v>807</v>
      </c>
      <c r="I15" s="112" t="s">
        <v>807</v>
      </c>
      <c r="J15" s="112" t="s">
        <v>807</v>
      </c>
      <c r="K15" s="112">
        <v>7.1</v>
      </c>
      <c r="L15" s="111" t="s">
        <v>817</v>
      </c>
      <c r="M15" s="112" t="s">
        <v>809</v>
      </c>
      <c r="N15" s="112" t="s">
        <v>818</v>
      </c>
      <c r="O15" s="111" t="s">
        <v>807</v>
      </c>
      <c r="P15" s="111" t="s">
        <v>819</v>
      </c>
      <c r="Q15" s="114">
        <v>658</v>
      </c>
      <c r="R15" s="114">
        <v>599</v>
      </c>
      <c r="S15" s="114" t="s">
        <v>170</v>
      </c>
    </row>
    <row r="16" spans="1:19">
      <c r="A16" s="586" t="s">
        <v>820</v>
      </c>
      <c r="B16" s="587"/>
      <c r="C16" s="587"/>
      <c r="D16" s="587"/>
      <c r="E16" s="587"/>
      <c r="F16" s="587"/>
      <c r="G16" s="587"/>
      <c r="H16" s="587"/>
      <c r="I16" s="587"/>
      <c r="J16" s="587"/>
      <c r="K16" s="587"/>
      <c r="L16" s="587"/>
      <c r="M16" s="587"/>
      <c r="N16" s="587"/>
      <c r="O16" s="587"/>
      <c r="P16" s="587"/>
      <c r="Q16" s="587"/>
      <c r="R16" s="587"/>
      <c r="S16" s="587"/>
    </row>
    <row r="17" spans="1:19">
      <c r="A17" s="162" t="s">
        <v>821</v>
      </c>
      <c r="B17" s="115" t="s">
        <v>822</v>
      </c>
      <c r="C17" s="111" t="s">
        <v>823</v>
      </c>
      <c r="D17" s="78" t="s">
        <v>322</v>
      </c>
      <c r="E17" s="78" t="s">
        <v>322</v>
      </c>
      <c r="F17" s="112" t="s">
        <v>806</v>
      </c>
      <c r="G17" s="116" t="s">
        <v>807</v>
      </c>
      <c r="H17" s="116" t="s">
        <v>807</v>
      </c>
      <c r="I17" s="112" t="s">
        <v>806</v>
      </c>
      <c r="J17" s="112" t="s">
        <v>807</v>
      </c>
      <c r="K17" s="116">
        <v>12</v>
      </c>
      <c r="L17" s="112" t="s">
        <v>808</v>
      </c>
      <c r="M17" s="112" t="s">
        <v>809</v>
      </c>
      <c r="N17" s="112" t="s">
        <v>810</v>
      </c>
      <c r="O17" s="113" t="s">
        <v>811</v>
      </c>
      <c r="P17" s="112" t="s">
        <v>812</v>
      </c>
      <c r="Q17" s="114">
        <v>599</v>
      </c>
      <c r="R17" s="114">
        <v>549</v>
      </c>
      <c r="S17" s="114" t="s">
        <v>170</v>
      </c>
    </row>
    <row r="18" spans="1:19">
      <c r="A18" s="115" t="s">
        <v>824</v>
      </c>
      <c r="B18" s="115" t="s">
        <v>825</v>
      </c>
      <c r="C18" s="111" t="s">
        <v>826</v>
      </c>
      <c r="D18" s="78" t="s">
        <v>322</v>
      </c>
      <c r="E18" s="78" t="s">
        <v>322</v>
      </c>
      <c r="F18" s="112" t="s">
        <v>806</v>
      </c>
      <c r="G18" s="112" t="s">
        <v>827</v>
      </c>
      <c r="H18" s="112" t="s">
        <v>806</v>
      </c>
      <c r="I18" s="112" t="s">
        <v>806</v>
      </c>
      <c r="J18" s="112" t="s">
        <v>807</v>
      </c>
      <c r="K18" s="112">
        <v>12</v>
      </c>
      <c r="L18" s="112" t="s">
        <v>808</v>
      </c>
      <c r="M18" s="112" t="s">
        <v>809</v>
      </c>
      <c r="N18" s="112" t="s">
        <v>810</v>
      </c>
      <c r="O18" s="113" t="s">
        <v>811</v>
      </c>
      <c r="P18" s="112" t="s">
        <v>812</v>
      </c>
      <c r="Q18" s="114">
        <v>649</v>
      </c>
      <c r="R18" s="114">
        <v>575</v>
      </c>
      <c r="S18" s="114" t="s">
        <v>170</v>
      </c>
    </row>
    <row r="19" spans="1:19">
      <c r="A19" s="115" t="s">
        <v>828</v>
      </c>
      <c r="B19" s="115" t="s">
        <v>829</v>
      </c>
      <c r="C19" s="111" t="s">
        <v>830</v>
      </c>
      <c r="D19" s="78" t="s">
        <v>322</v>
      </c>
      <c r="E19" s="78" t="s">
        <v>322</v>
      </c>
      <c r="F19" s="112" t="s">
        <v>806</v>
      </c>
      <c r="G19" s="112" t="s">
        <v>827</v>
      </c>
      <c r="H19" s="112" t="s">
        <v>806</v>
      </c>
      <c r="I19" s="112" t="s">
        <v>806</v>
      </c>
      <c r="J19" s="112" t="s">
        <v>806</v>
      </c>
      <c r="K19" s="112">
        <v>12</v>
      </c>
      <c r="L19" s="112" t="s">
        <v>808</v>
      </c>
      <c r="M19" s="112" t="s">
        <v>809</v>
      </c>
      <c r="N19" s="112" t="s">
        <v>810</v>
      </c>
      <c r="O19" s="113" t="s">
        <v>811</v>
      </c>
      <c r="P19" s="112" t="s">
        <v>812</v>
      </c>
      <c r="Q19" s="114">
        <v>899</v>
      </c>
      <c r="R19" s="114">
        <v>799</v>
      </c>
      <c r="S19" s="114" t="s">
        <v>170</v>
      </c>
    </row>
    <row r="20" spans="1:19">
      <c r="A20" s="173" t="s">
        <v>831</v>
      </c>
      <c r="B20" s="174"/>
      <c r="C20" s="174"/>
      <c r="D20" s="174"/>
      <c r="E20" s="174"/>
      <c r="F20" s="174"/>
      <c r="G20" s="174"/>
      <c r="H20" s="174"/>
      <c r="I20" s="174"/>
      <c r="J20" s="174"/>
      <c r="K20" s="174"/>
      <c r="L20" s="174"/>
      <c r="M20" s="174"/>
      <c r="N20" s="174"/>
      <c r="O20" s="174"/>
      <c r="P20" s="174"/>
      <c r="Q20" s="174"/>
      <c r="R20" s="174"/>
      <c r="S20" s="174"/>
    </row>
    <row r="21" spans="1:19">
      <c r="A21" s="588" t="s">
        <v>832</v>
      </c>
      <c r="B21" s="589"/>
      <c r="C21" s="111" t="s">
        <v>833</v>
      </c>
      <c r="D21" s="78" t="s">
        <v>322</v>
      </c>
      <c r="E21" s="78" t="s">
        <v>322</v>
      </c>
      <c r="F21" s="78"/>
      <c r="G21" s="111" t="s">
        <v>834</v>
      </c>
      <c r="H21" s="111" t="s">
        <v>834</v>
      </c>
      <c r="I21" s="111" t="s">
        <v>834</v>
      </c>
      <c r="J21" s="111" t="s">
        <v>834</v>
      </c>
      <c r="K21" s="111">
        <v>12</v>
      </c>
      <c r="L21" s="112" t="s">
        <v>835</v>
      </c>
      <c r="M21" s="112" t="s">
        <v>809</v>
      </c>
      <c r="N21" s="112" t="s">
        <v>810</v>
      </c>
      <c r="O21" s="111" t="s">
        <v>834</v>
      </c>
      <c r="P21" s="111" t="s">
        <v>834</v>
      </c>
      <c r="Q21" s="114">
        <v>299</v>
      </c>
      <c r="R21" s="114">
        <v>269</v>
      </c>
      <c r="S21" s="114" t="s">
        <v>170</v>
      </c>
    </row>
    <row r="22" spans="1:19">
      <c r="A22" s="586" t="s">
        <v>836</v>
      </c>
      <c r="B22" s="587"/>
      <c r="C22" s="587"/>
      <c r="D22" s="587"/>
      <c r="E22" s="587"/>
      <c r="F22" s="587"/>
      <c r="G22" s="587"/>
      <c r="H22" s="587"/>
      <c r="I22" s="587"/>
      <c r="J22" s="587"/>
      <c r="K22" s="587"/>
      <c r="L22" s="587"/>
      <c r="M22" s="587"/>
      <c r="N22" s="587"/>
      <c r="O22" s="587"/>
      <c r="P22" s="587"/>
      <c r="Q22" s="587"/>
      <c r="R22" s="587"/>
      <c r="S22" s="587"/>
    </row>
    <row r="23" spans="1:19">
      <c r="A23" s="588" t="s">
        <v>837</v>
      </c>
      <c r="B23" s="589"/>
      <c r="C23" s="111" t="s">
        <v>838</v>
      </c>
      <c r="D23" s="78" t="s">
        <v>322</v>
      </c>
      <c r="E23" s="111"/>
      <c r="F23" s="111"/>
      <c r="G23" s="111"/>
      <c r="H23" s="111"/>
      <c r="I23" s="111"/>
      <c r="J23" s="111"/>
      <c r="K23" s="111"/>
      <c r="L23" s="111"/>
      <c r="M23" s="111"/>
      <c r="N23" s="111"/>
      <c r="O23" s="111"/>
      <c r="P23" s="111"/>
      <c r="Q23" s="114">
        <v>103</v>
      </c>
      <c r="R23" s="114">
        <v>95</v>
      </c>
      <c r="S23" s="114" t="s">
        <v>170</v>
      </c>
    </row>
    <row r="24" spans="1:19">
      <c r="A24" s="588" t="s">
        <v>839</v>
      </c>
      <c r="B24" s="589"/>
      <c r="C24" s="111" t="s">
        <v>840</v>
      </c>
      <c r="D24" s="78" t="s">
        <v>322</v>
      </c>
      <c r="E24" s="111"/>
      <c r="F24" s="111"/>
      <c r="G24" s="111"/>
      <c r="H24" s="111"/>
      <c r="I24" s="111"/>
      <c r="J24" s="111"/>
      <c r="K24" s="111"/>
      <c r="L24" s="111"/>
      <c r="M24" s="111"/>
      <c r="N24" s="111"/>
      <c r="O24" s="111"/>
      <c r="P24" s="111"/>
      <c r="Q24" s="114">
        <v>463</v>
      </c>
      <c r="R24" s="114">
        <v>409</v>
      </c>
      <c r="S24" s="114" t="s">
        <v>170</v>
      </c>
    </row>
    <row r="25" spans="1:19">
      <c r="A25" s="588" t="s">
        <v>841</v>
      </c>
      <c r="B25" s="589"/>
      <c r="C25" s="111" t="s">
        <v>842</v>
      </c>
      <c r="D25" s="78" t="s">
        <v>322</v>
      </c>
      <c r="E25" s="111"/>
      <c r="F25" s="111"/>
      <c r="G25" s="111"/>
      <c r="H25" s="111"/>
      <c r="I25" s="111"/>
      <c r="J25" s="111"/>
      <c r="K25" s="111"/>
      <c r="L25" s="111"/>
      <c r="M25" s="111"/>
      <c r="N25" s="111"/>
      <c r="O25" s="111"/>
      <c r="P25" s="111"/>
      <c r="Q25" s="114">
        <v>1039</v>
      </c>
      <c r="R25" s="114">
        <v>899</v>
      </c>
      <c r="S25" s="114" t="s">
        <v>170</v>
      </c>
    </row>
    <row r="26" spans="1:19">
      <c r="A26" s="586" t="s">
        <v>780</v>
      </c>
      <c r="B26" s="587"/>
      <c r="C26" s="587"/>
      <c r="D26" s="587"/>
      <c r="E26" s="587"/>
      <c r="F26" s="587"/>
      <c r="G26" s="587"/>
      <c r="H26" s="587"/>
      <c r="I26" s="587"/>
      <c r="J26" s="587"/>
      <c r="K26" s="587"/>
      <c r="L26" s="587"/>
      <c r="M26" s="587"/>
      <c r="N26" s="587"/>
      <c r="O26" s="587"/>
      <c r="P26" s="587"/>
      <c r="Q26" s="587"/>
      <c r="R26" s="587"/>
      <c r="S26" s="587"/>
    </row>
    <row r="27" spans="1:19">
      <c r="A27" s="588" t="s">
        <v>843</v>
      </c>
      <c r="B27" s="589"/>
      <c r="C27" s="111" t="s">
        <v>844</v>
      </c>
      <c r="D27" s="78" t="s">
        <v>322</v>
      </c>
      <c r="E27" s="78"/>
      <c r="F27" s="78"/>
      <c r="G27" s="111"/>
      <c r="H27" s="111"/>
      <c r="I27" s="111"/>
      <c r="J27" s="111"/>
      <c r="K27" s="111"/>
      <c r="L27" s="111"/>
      <c r="M27" s="111"/>
      <c r="N27" s="111"/>
      <c r="O27" s="111"/>
      <c r="P27" s="111"/>
      <c r="Q27" s="114">
        <v>12</v>
      </c>
      <c r="R27" s="114">
        <v>11</v>
      </c>
      <c r="S27" s="114" t="s">
        <v>170</v>
      </c>
    </row>
    <row r="28" spans="1:19" s="117" customFormat="1">
      <c r="A28" s="588" t="s">
        <v>845</v>
      </c>
      <c r="B28" s="589"/>
      <c r="C28" s="111" t="s">
        <v>846</v>
      </c>
      <c r="D28" s="111" t="s">
        <v>834</v>
      </c>
      <c r="E28" s="111"/>
      <c r="F28" s="111"/>
      <c r="G28" s="111"/>
      <c r="H28" s="111"/>
      <c r="I28" s="111"/>
      <c r="J28" s="111"/>
      <c r="K28" s="111"/>
      <c r="L28" s="111"/>
      <c r="M28" s="111"/>
      <c r="N28" s="111"/>
      <c r="O28" s="111"/>
      <c r="P28" s="111"/>
      <c r="Q28" s="114">
        <v>12</v>
      </c>
      <c r="R28" s="114">
        <v>11</v>
      </c>
      <c r="S28" s="114" t="s">
        <v>170</v>
      </c>
    </row>
    <row r="29" spans="1:19">
      <c r="A29" s="588" t="s">
        <v>847</v>
      </c>
      <c r="B29" s="589"/>
      <c r="C29" s="111" t="s">
        <v>848</v>
      </c>
      <c r="D29" s="111" t="s">
        <v>834</v>
      </c>
      <c r="E29" s="111"/>
      <c r="F29" s="111"/>
      <c r="G29" s="111"/>
      <c r="H29" s="111"/>
      <c r="I29" s="111"/>
      <c r="J29" s="111"/>
      <c r="K29" s="111"/>
      <c r="L29" s="111"/>
      <c r="M29" s="111"/>
      <c r="N29" s="111"/>
      <c r="O29" s="111"/>
      <c r="P29" s="111"/>
      <c r="Q29" s="114">
        <v>15</v>
      </c>
      <c r="R29" s="114">
        <v>12</v>
      </c>
      <c r="S29" s="114" t="s">
        <v>170</v>
      </c>
    </row>
    <row r="30" spans="1:19">
      <c r="A30" s="588" t="s">
        <v>849</v>
      </c>
      <c r="B30" s="589"/>
      <c r="C30" s="111" t="s">
        <v>850</v>
      </c>
      <c r="D30" s="111" t="s">
        <v>834</v>
      </c>
      <c r="E30" s="111"/>
      <c r="F30" s="111"/>
      <c r="G30" s="111"/>
      <c r="H30" s="111"/>
      <c r="I30" s="111"/>
      <c r="J30" s="111"/>
      <c r="K30" s="111"/>
      <c r="L30" s="111"/>
      <c r="M30" s="111"/>
      <c r="N30" s="111"/>
      <c r="O30" s="111"/>
      <c r="P30" s="111"/>
      <c r="Q30" s="114">
        <v>15</v>
      </c>
      <c r="R30" s="114">
        <v>14</v>
      </c>
      <c r="S30" s="114" t="s">
        <v>170</v>
      </c>
    </row>
    <row r="31" spans="1:19">
      <c r="A31" s="588" t="s">
        <v>851</v>
      </c>
      <c r="B31" s="589"/>
      <c r="C31" s="111" t="s">
        <v>852</v>
      </c>
      <c r="D31" s="78" t="s">
        <v>322</v>
      </c>
      <c r="E31" s="78"/>
      <c r="F31" s="78"/>
      <c r="G31" s="111"/>
      <c r="H31" s="111"/>
      <c r="I31" s="111"/>
      <c r="J31" s="111"/>
      <c r="K31" s="111"/>
      <c r="L31" s="111"/>
      <c r="M31" s="111"/>
      <c r="N31" s="111"/>
      <c r="O31" s="111"/>
      <c r="P31" s="111"/>
      <c r="Q31" s="114">
        <v>56</v>
      </c>
      <c r="R31" s="114">
        <v>48</v>
      </c>
      <c r="S31" s="114" t="s">
        <v>170</v>
      </c>
    </row>
    <row r="32" spans="1:19">
      <c r="A32" s="588" t="s">
        <v>853</v>
      </c>
      <c r="B32" s="589"/>
      <c r="C32" s="111" t="s">
        <v>854</v>
      </c>
      <c r="D32" s="78" t="s">
        <v>322</v>
      </c>
      <c r="E32" s="78"/>
      <c r="F32" s="78"/>
      <c r="G32" s="111"/>
      <c r="H32" s="111"/>
      <c r="I32" s="111"/>
      <c r="J32" s="111"/>
      <c r="K32" s="111"/>
      <c r="L32" s="111"/>
      <c r="M32" s="111"/>
      <c r="N32" s="111"/>
      <c r="O32" s="111"/>
      <c r="P32" s="111"/>
      <c r="Q32" s="114">
        <v>56</v>
      </c>
      <c r="R32" s="114">
        <v>49</v>
      </c>
      <c r="S32" s="114" t="s">
        <v>170</v>
      </c>
    </row>
    <row r="33" spans="1:19">
      <c r="A33" s="588" t="s">
        <v>855</v>
      </c>
      <c r="B33" s="589"/>
      <c r="C33" s="111" t="s">
        <v>856</v>
      </c>
      <c r="D33" s="78" t="s">
        <v>322</v>
      </c>
      <c r="E33" s="78"/>
      <c r="F33" s="78"/>
      <c r="G33" s="111"/>
      <c r="H33" s="111"/>
      <c r="I33" s="111"/>
      <c r="J33" s="111"/>
      <c r="K33" s="111"/>
      <c r="L33" s="111"/>
      <c r="M33" s="111"/>
      <c r="N33" s="111"/>
      <c r="O33" s="111"/>
      <c r="P33" s="111"/>
      <c r="Q33" s="114">
        <v>95</v>
      </c>
      <c r="R33" s="114">
        <v>94</v>
      </c>
      <c r="S33" s="114" t="s">
        <v>170</v>
      </c>
    </row>
    <row r="34" spans="1:19">
      <c r="A34" s="588" t="s">
        <v>857</v>
      </c>
      <c r="B34" s="589"/>
      <c r="C34" s="111" t="s">
        <v>858</v>
      </c>
      <c r="D34" s="78" t="s">
        <v>322</v>
      </c>
      <c r="E34" s="78"/>
      <c r="F34" s="78"/>
      <c r="G34" s="111"/>
      <c r="H34" s="111"/>
      <c r="I34" s="111"/>
      <c r="J34" s="111"/>
      <c r="K34" s="111"/>
      <c r="L34" s="111"/>
      <c r="M34" s="111"/>
      <c r="N34" s="111"/>
      <c r="O34" s="111"/>
      <c r="P34" s="111"/>
      <c r="Q34" s="114">
        <v>95</v>
      </c>
      <c r="R34" s="114">
        <v>94</v>
      </c>
      <c r="S34" s="114" t="s">
        <v>170</v>
      </c>
    </row>
    <row r="35" spans="1:19">
      <c r="A35" s="586" t="s">
        <v>859</v>
      </c>
      <c r="B35" s="587"/>
      <c r="C35" s="587"/>
      <c r="D35" s="587"/>
      <c r="E35" s="587"/>
      <c r="F35" s="587"/>
      <c r="G35" s="587"/>
      <c r="H35" s="587"/>
      <c r="I35" s="587"/>
      <c r="J35" s="587"/>
      <c r="K35" s="587"/>
      <c r="L35" s="587"/>
      <c r="M35" s="587"/>
      <c r="N35" s="587"/>
      <c r="O35" s="587"/>
      <c r="P35" s="587"/>
      <c r="Q35" s="587"/>
      <c r="R35" s="587"/>
      <c r="S35" s="587"/>
    </row>
    <row r="36" spans="1:19">
      <c r="A36" s="588" t="s">
        <v>860</v>
      </c>
      <c r="B36" s="589"/>
      <c r="C36" s="111" t="s">
        <v>861</v>
      </c>
      <c r="D36" s="78" t="s">
        <v>322</v>
      </c>
      <c r="E36" s="111"/>
      <c r="F36" s="111"/>
      <c r="G36" s="111"/>
      <c r="H36" s="111"/>
      <c r="I36" s="111"/>
      <c r="J36" s="111"/>
      <c r="K36" s="111"/>
      <c r="L36" s="111"/>
      <c r="M36" s="111"/>
      <c r="N36" s="111"/>
      <c r="O36" s="111"/>
      <c r="P36" s="111"/>
      <c r="Q36" s="114">
        <v>44</v>
      </c>
      <c r="R36" s="114">
        <v>39</v>
      </c>
      <c r="S36" s="114" t="s">
        <v>170</v>
      </c>
    </row>
    <row r="37" spans="1:19" s="117" customFormat="1">
      <c r="A37" s="588" t="s">
        <v>862</v>
      </c>
      <c r="B37" s="589"/>
      <c r="C37" s="111" t="s">
        <v>863</v>
      </c>
      <c r="D37" s="78" t="s">
        <v>322</v>
      </c>
      <c r="E37" s="78" t="s">
        <v>322</v>
      </c>
      <c r="F37" s="78"/>
      <c r="G37" s="111"/>
      <c r="H37" s="111"/>
      <c r="I37" s="111"/>
      <c r="J37" s="111"/>
      <c r="K37" s="111"/>
      <c r="L37" s="111"/>
      <c r="M37" s="111"/>
      <c r="N37" s="111"/>
      <c r="O37" s="111"/>
      <c r="P37" s="111"/>
      <c r="Q37" s="114">
        <v>44</v>
      </c>
      <c r="R37" s="114">
        <v>39</v>
      </c>
      <c r="S37" s="114" t="s">
        <v>170</v>
      </c>
    </row>
    <row r="38" spans="1:19">
      <c r="A38" s="588" t="s">
        <v>864</v>
      </c>
      <c r="B38" s="589"/>
      <c r="C38" s="111" t="s">
        <v>865</v>
      </c>
      <c r="D38" s="78" t="s">
        <v>322</v>
      </c>
      <c r="E38" s="78" t="s">
        <v>322</v>
      </c>
      <c r="F38" s="78"/>
      <c r="G38" s="111"/>
      <c r="H38" s="111"/>
      <c r="I38" s="111"/>
      <c r="J38" s="111"/>
      <c r="K38" s="111"/>
      <c r="L38" s="111"/>
      <c r="M38" s="111"/>
      <c r="N38" s="111"/>
      <c r="O38" s="111"/>
      <c r="P38" s="111"/>
      <c r="Q38" s="114"/>
      <c r="R38" s="114" t="s">
        <v>170</v>
      </c>
      <c r="S38" s="114" t="s">
        <v>170</v>
      </c>
    </row>
    <row r="39" spans="1:19">
      <c r="A39" s="593" t="s">
        <v>866</v>
      </c>
      <c r="B39" s="593"/>
      <c r="C39" s="88" t="s">
        <v>867</v>
      </c>
      <c r="D39" s="78"/>
      <c r="E39" s="78"/>
      <c r="F39" s="78"/>
      <c r="G39" s="111"/>
      <c r="H39" s="111"/>
      <c r="I39" s="111"/>
      <c r="J39" s="111"/>
      <c r="K39" s="111"/>
      <c r="L39" s="111"/>
      <c r="M39" s="111"/>
      <c r="N39" s="111"/>
      <c r="O39" s="111"/>
      <c r="P39" s="111"/>
      <c r="Q39" s="114">
        <v>199</v>
      </c>
      <c r="R39" s="114">
        <v>179</v>
      </c>
      <c r="S39" s="114" t="s">
        <v>170</v>
      </c>
    </row>
    <row r="40" spans="1:19">
      <c r="A40" s="588" t="s">
        <v>864</v>
      </c>
      <c r="B40" s="589"/>
      <c r="C40" s="111" t="s">
        <v>868</v>
      </c>
      <c r="D40" s="78" t="s">
        <v>322</v>
      </c>
      <c r="E40" s="78" t="s">
        <v>322</v>
      </c>
      <c r="F40" s="78"/>
      <c r="G40" s="111"/>
      <c r="H40" s="111"/>
      <c r="I40" s="111"/>
      <c r="J40" s="111"/>
      <c r="K40" s="111"/>
      <c r="L40" s="111"/>
      <c r="M40" s="111"/>
      <c r="N40" s="111"/>
      <c r="O40" s="111"/>
      <c r="P40" s="111"/>
      <c r="Q40" s="114"/>
      <c r="R40" s="114" t="s">
        <v>170</v>
      </c>
      <c r="S40" s="114" t="s">
        <v>170</v>
      </c>
    </row>
    <row r="41" spans="1:19">
      <c r="A41" s="593" t="s">
        <v>869</v>
      </c>
      <c r="B41" s="593"/>
      <c r="C41" s="88" t="s">
        <v>870</v>
      </c>
      <c r="D41" s="78"/>
      <c r="E41" s="78"/>
      <c r="F41" s="78"/>
      <c r="G41" s="111"/>
      <c r="H41" s="111"/>
      <c r="I41" s="111"/>
      <c r="J41" s="111"/>
      <c r="K41" s="111"/>
      <c r="L41" s="111"/>
      <c r="M41" s="111"/>
      <c r="N41" s="111"/>
      <c r="O41" s="111"/>
      <c r="P41" s="111"/>
      <c r="Q41" s="114">
        <v>399</v>
      </c>
      <c r="R41" s="114">
        <v>349</v>
      </c>
      <c r="S41" s="114" t="s">
        <v>170</v>
      </c>
    </row>
    <row r="42" spans="1:19">
      <c r="A42" s="593" t="s">
        <v>871</v>
      </c>
      <c r="B42" s="593"/>
      <c r="C42" s="89" t="s">
        <v>872</v>
      </c>
      <c r="D42" s="78"/>
      <c r="E42" s="78"/>
      <c r="F42" s="78"/>
      <c r="G42" s="111"/>
      <c r="H42" s="111"/>
      <c r="I42" s="111"/>
      <c r="J42" s="111"/>
      <c r="K42" s="111"/>
      <c r="L42" s="111"/>
      <c r="M42" s="111"/>
      <c r="N42" s="111"/>
      <c r="O42" s="111"/>
      <c r="P42" s="111"/>
      <c r="Q42" s="114">
        <v>99</v>
      </c>
      <c r="R42" s="114">
        <v>79</v>
      </c>
      <c r="S42" s="114" t="s">
        <v>170</v>
      </c>
    </row>
    <row r="43" spans="1:19" ht="45">
      <c r="A43" s="593" t="s">
        <v>873</v>
      </c>
      <c r="B43" s="593"/>
      <c r="C43" s="89" t="s">
        <v>874</v>
      </c>
      <c r="D43" s="78"/>
      <c r="E43" s="78"/>
      <c r="F43" s="78"/>
      <c r="G43" s="111"/>
      <c r="H43" s="111"/>
      <c r="I43" s="111"/>
      <c r="J43" s="111"/>
      <c r="K43" s="111"/>
      <c r="L43" s="111"/>
      <c r="M43" s="111"/>
      <c r="N43" s="111"/>
      <c r="O43" s="111"/>
      <c r="P43" s="111"/>
      <c r="Q43" s="114">
        <v>189</v>
      </c>
      <c r="R43" s="114">
        <v>159</v>
      </c>
      <c r="S43" s="114" t="s">
        <v>170</v>
      </c>
    </row>
    <row r="44" spans="1:19" ht="45">
      <c r="A44" s="593" t="s">
        <v>875</v>
      </c>
      <c r="B44" s="593"/>
      <c r="C44" s="89" t="s">
        <v>876</v>
      </c>
      <c r="D44" s="78"/>
      <c r="E44" s="78"/>
      <c r="F44" s="78"/>
      <c r="G44" s="111"/>
      <c r="H44" s="111"/>
      <c r="I44" s="111"/>
      <c r="J44" s="111"/>
      <c r="K44" s="111"/>
      <c r="L44" s="111"/>
      <c r="M44" s="111"/>
      <c r="N44" s="111"/>
      <c r="O44" s="111"/>
      <c r="P44" s="111"/>
      <c r="Q44" s="114">
        <v>399</v>
      </c>
      <c r="R44" s="114">
        <v>349</v>
      </c>
      <c r="S44" s="114" t="s">
        <v>170</v>
      </c>
    </row>
  </sheetData>
  <mergeCells count="29">
    <mergeCell ref="A41:B41"/>
    <mergeCell ref="A42:B42"/>
    <mergeCell ref="A39:B39"/>
    <mergeCell ref="A43:B43"/>
    <mergeCell ref="A44:B44"/>
    <mergeCell ref="A24:B24"/>
    <mergeCell ref="A26:S26"/>
    <mergeCell ref="A34:B34"/>
    <mergeCell ref="A29:B29"/>
    <mergeCell ref="A30:B30"/>
    <mergeCell ref="A28:B28"/>
    <mergeCell ref="A25:B25"/>
    <mergeCell ref="A27:B27"/>
    <mergeCell ref="A38:B38"/>
    <mergeCell ref="A40:B40"/>
    <mergeCell ref="A36:B36"/>
    <mergeCell ref="A31:B31"/>
    <mergeCell ref="A32:B32"/>
    <mergeCell ref="A33:B33"/>
    <mergeCell ref="A35:S35"/>
    <mergeCell ref="A37:B37"/>
    <mergeCell ref="A1:S6"/>
    <mergeCell ref="A7:S7"/>
    <mergeCell ref="A22:S22"/>
    <mergeCell ref="A23:B23"/>
    <mergeCell ref="A11:S11"/>
    <mergeCell ref="A16:S16"/>
    <mergeCell ref="A13:S13"/>
    <mergeCell ref="A21:B21"/>
  </mergeCells>
  <hyperlinks>
    <hyperlink ref="A11" r:id="rId1" xr:uid="{ABC58EAF-42CF-439C-930D-868C82F76FBD}"/>
    <hyperlink ref="D15" r:id="rId2" xr:uid="{51697CDD-3D3C-4073-BDD7-69D8CC25A31B}"/>
    <hyperlink ref="E15" r:id="rId3" xr:uid="{A9924F4C-0A67-438F-A4A8-F1D56598C54A}"/>
    <hyperlink ref="D23" r:id="rId4" xr:uid="{946259BB-4760-45AE-92DD-57678BED17F4}"/>
    <hyperlink ref="D21" r:id="rId5" xr:uid="{D664BC43-EC09-4D87-975B-E899651D1082}"/>
    <hyperlink ref="E21" r:id="rId6" xr:uid="{EB584F3F-C1E4-4F37-87EA-AD0C1CC89510}"/>
    <hyperlink ref="D37" r:id="rId7" display="https://www.iadea.com/products/iadeacare/" xr:uid="{61115C35-3509-4450-9A86-4C5BEE2636FA}"/>
    <hyperlink ref="D38" r:id="rId8" display="https://www.iadea.com/products/iadeacare/" xr:uid="{68C7AC2C-D65E-4D59-AE08-A2E4F150821F}"/>
    <hyperlink ref="D40" r:id="rId9" display="https://www.iadea.com/products/iadeacare/" xr:uid="{887C87E5-1261-435F-9474-954CBAA98670}"/>
    <hyperlink ref="D36" r:id="rId10" display="https://www.iadea.com/products/signapps-express/" xr:uid="{8AE5A699-3F03-4EF9-B303-5266CAD127D8}"/>
    <hyperlink ref="D27" r:id="rId11" xr:uid="{A5C3D04B-9440-45EC-8D41-4809C63ADEB0}"/>
    <hyperlink ref="D31" r:id="rId12" xr:uid="{8B4E7F84-D16A-4B71-B973-2386B1FA34BC}"/>
    <hyperlink ref="D32" r:id="rId13" xr:uid="{950C0592-EA27-4EDA-933F-AA178444D2F3}"/>
    <hyperlink ref="D33" r:id="rId14" xr:uid="{A04034C7-97AD-4B9D-9D3E-50442B51A15B}"/>
    <hyperlink ref="D34" r:id="rId15" xr:uid="{FE93ADAF-F03D-4865-8D84-F759E2CDCC7B}"/>
    <hyperlink ref="D24" r:id="rId16" xr:uid="{F36326E2-929C-46D3-B63C-A9638F5656D3}"/>
    <hyperlink ref="D25" r:id="rId17" xr:uid="{9AD757A6-DB61-41A1-8BA8-7DF1E100CB64}"/>
    <hyperlink ref="E14" r:id="rId18" xr:uid="{C4A0DD99-E993-42F8-9769-C9729816E2E9}"/>
    <hyperlink ref="D14" r:id="rId19" xr:uid="{E30AD467-3116-4E9D-BE39-18D86CD1230A}"/>
    <hyperlink ref="D17" r:id="rId20" xr:uid="{34736328-DA73-404B-B746-8B90B1EACD10}"/>
    <hyperlink ref="D18" r:id="rId21" xr:uid="{6C2777E0-9C0E-456C-88BA-4B6F2DF3E4EB}"/>
    <hyperlink ref="D19" r:id="rId22" xr:uid="{4B265E78-49F7-41C8-A86D-346235E1B70C}"/>
    <hyperlink ref="E17" r:id="rId23" xr:uid="{1C952002-3A7C-47BF-8464-79A362DDDA39}"/>
    <hyperlink ref="E18:E19" r:id="rId24" display="Link" xr:uid="{E62F8CBE-FB59-4EF2-9D2B-872534221918}"/>
  </hyperlinks>
  <pageMargins left="0.7" right="0.7" top="0.75" bottom="0.75" header="0.3" footer="0.3"/>
  <pageSetup paperSize="9" orientation="portrait" horizontalDpi="4294967293" verticalDpi="0"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454B-D873-4EF7-BC96-BC9B5D83D680}">
  <sheetPr>
    <tabColor theme="9" tint="0.59999389629810485"/>
    <pageSetUpPr fitToPage="1"/>
  </sheetPr>
  <dimension ref="A1:K272"/>
  <sheetViews>
    <sheetView topLeftCell="A244" zoomScale="80" zoomScaleNormal="70" workbookViewId="0">
      <selection activeCell="G265" sqref="G265"/>
    </sheetView>
  </sheetViews>
  <sheetFormatPr defaultColWidth="41" defaultRowHeight="15" customHeight="1"/>
  <cols>
    <col min="1" max="1" width="8.140625" customWidth="1"/>
    <col min="2" max="2" width="46" customWidth="1"/>
    <col min="3" max="3" width="31.85546875" customWidth="1"/>
    <col min="4" max="4" width="81.140625" customWidth="1"/>
    <col min="5" max="5" width="10.5703125" style="4" customWidth="1"/>
    <col min="6" max="6" width="16.85546875" style="66" customWidth="1"/>
    <col min="7" max="7" width="27.5703125" customWidth="1"/>
    <col min="8" max="8" width="20.42578125" style="4" customWidth="1"/>
    <col min="9" max="9" width="24.42578125" customWidth="1"/>
    <col min="10" max="10" width="30.140625" customWidth="1"/>
    <col min="11" max="16" width="41" customWidth="1"/>
  </cols>
  <sheetData>
    <row r="1" spans="1:9" ht="15" customHeight="1">
      <c r="A1" s="251" t="s">
        <v>877</v>
      </c>
      <c r="B1" s="251"/>
      <c r="C1" s="251"/>
      <c r="D1" s="251"/>
      <c r="E1" s="251"/>
      <c r="F1" s="251"/>
      <c r="G1" s="251"/>
      <c r="H1" s="251"/>
      <c r="I1" s="251"/>
    </row>
    <row r="2" spans="1:9" ht="15" customHeight="1">
      <c r="A2" s="251"/>
      <c r="B2" s="251"/>
      <c r="C2" s="251"/>
      <c r="D2" s="251"/>
      <c r="E2" s="251"/>
      <c r="F2" s="251"/>
      <c r="G2" s="251"/>
      <c r="H2" s="251"/>
      <c r="I2" s="251"/>
    </row>
    <row r="3" spans="1:9" ht="15" customHeight="1">
      <c r="A3" s="251"/>
      <c r="B3" s="251"/>
      <c r="C3" s="251"/>
      <c r="D3" s="251"/>
      <c r="E3" s="251"/>
      <c r="F3" s="251"/>
      <c r="G3" s="251"/>
      <c r="H3" s="251"/>
      <c r="I3" s="251"/>
    </row>
    <row r="4" spans="1:9" ht="15" customHeight="1">
      <c r="A4" s="251"/>
      <c r="B4" s="251"/>
      <c r="C4" s="251"/>
      <c r="D4" s="251"/>
      <c r="E4" s="251"/>
      <c r="F4" s="251"/>
      <c r="G4" s="251"/>
      <c r="H4" s="251"/>
      <c r="I4" s="251"/>
    </row>
    <row r="5" spans="1:9" ht="15" customHeight="1">
      <c r="A5" s="251"/>
      <c r="B5" s="251"/>
      <c r="C5" s="251"/>
      <c r="D5" s="251"/>
      <c r="E5" s="251"/>
      <c r="F5" s="251"/>
      <c r="G5" s="251"/>
      <c r="H5" s="251"/>
      <c r="I5" s="251"/>
    </row>
    <row r="6" spans="1:9" ht="15" customHeight="1">
      <c r="A6" s="251"/>
      <c r="B6" s="251"/>
      <c r="C6" s="251"/>
      <c r="D6" s="251"/>
      <c r="E6" s="251"/>
      <c r="F6" s="251"/>
      <c r="G6" s="251"/>
      <c r="H6" s="251"/>
      <c r="I6" s="251"/>
    </row>
    <row r="7" spans="1:9" ht="15" customHeight="1">
      <c r="A7" s="251"/>
      <c r="B7" s="251"/>
      <c r="C7" s="251"/>
      <c r="D7" s="251"/>
      <c r="E7" s="251"/>
      <c r="F7" s="251"/>
      <c r="G7" s="251"/>
      <c r="H7" s="251"/>
      <c r="I7" s="251"/>
    </row>
    <row r="8" spans="1:9" s="2" customFormat="1" ht="36" customHeight="1">
      <c r="A8" s="251"/>
      <c r="B8" s="154" t="s">
        <v>878</v>
      </c>
      <c r="C8" s="155"/>
      <c r="D8" s="155"/>
      <c r="E8" s="156"/>
      <c r="F8" s="159"/>
      <c r="G8" s="158"/>
      <c r="H8" s="157"/>
      <c r="I8" s="158"/>
    </row>
    <row r="9" spans="1:9" s="2" customFormat="1" ht="36" customHeight="1">
      <c r="A9" s="158"/>
      <c r="B9" s="170" t="s">
        <v>18</v>
      </c>
      <c r="C9" s="249"/>
      <c r="D9" s="249"/>
      <c r="E9" s="249"/>
      <c r="F9" s="249"/>
      <c r="G9" s="158"/>
      <c r="H9" s="249"/>
      <c r="I9" s="249"/>
    </row>
    <row r="10" spans="1:9" s="2" customFormat="1" ht="24">
      <c r="A10" s="158"/>
      <c r="B10" s="170" t="s">
        <v>314</v>
      </c>
      <c r="C10" s="249"/>
      <c r="D10" s="249"/>
      <c r="E10" s="249"/>
      <c r="F10" s="249"/>
      <c r="G10" s="158"/>
      <c r="H10" s="249"/>
      <c r="I10" s="249"/>
    </row>
    <row r="11" spans="1:9" s="2" customFormat="1" ht="33.75" thickBot="1">
      <c r="A11" s="158"/>
      <c r="B11" s="249" t="s">
        <v>20</v>
      </c>
      <c r="C11" s="249"/>
      <c r="D11" s="249"/>
      <c r="E11" s="249"/>
      <c r="F11" s="250" t="s">
        <v>879</v>
      </c>
      <c r="G11" s="158"/>
      <c r="H11" s="249"/>
      <c r="I11" s="250" t="s">
        <v>879</v>
      </c>
    </row>
    <row r="12" spans="1:9" s="19" customFormat="1" ht="122.25" customHeight="1" thickBot="1">
      <c r="A12" s="251"/>
      <c r="B12" s="519" t="s">
        <v>880</v>
      </c>
      <c r="C12" s="520" t="s">
        <v>881</v>
      </c>
      <c r="D12" s="520" t="s">
        <v>882</v>
      </c>
      <c r="E12" s="463" t="s">
        <v>26</v>
      </c>
      <c r="F12" s="464" t="s">
        <v>883</v>
      </c>
      <c r="G12" s="465" t="s">
        <v>884</v>
      </c>
      <c r="H12" s="466" t="s">
        <v>885</v>
      </c>
      <c r="I12" s="467" t="s">
        <v>886</v>
      </c>
    </row>
    <row r="13" spans="1:9" s="19" customFormat="1" ht="21" customHeight="1" thickBot="1">
      <c r="A13" s="251"/>
      <c r="B13" s="458"/>
      <c r="C13" s="458"/>
      <c r="D13" s="458"/>
      <c r="E13" s="459"/>
      <c r="F13" s="460"/>
      <c r="G13" s="461"/>
      <c r="H13" s="462"/>
      <c r="I13" s="461"/>
    </row>
    <row r="14" spans="1:9" s="19" customFormat="1" ht="33" customHeight="1">
      <c r="A14" s="251"/>
      <c r="B14" s="292" t="s">
        <v>887</v>
      </c>
      <c r="C14" s="293"/>
      <c r="D14" s="254"/>
      <c r="E14" s="256"/>
      <c r="F14" s="257"/>
      <c r="G14" s="258"/>
      <c r="H14" s="259"/>
      <c r="I14" s="260"/>
    </row>
    <row r="15" spans="1:9" s="19" customFormat="1" ht="21" customHeight="1">
      <c r="A15" s="251"/>
      <c r="B15" s="261" t="s">
        <v>888</v>
      </c>
      <c r="C15" s="262" t="s">
        <v>162</v>
      </c>
      <c r="D15" s="263" t="s">
        <v>889</v>
      </c>
      <c r="E15" s="69">
        <v>177</v>
      </c>
      <c r="F15" s="264">
        <v>161.5</v>
      </c>
      <c r="G15" s="265" t="s">
        <v>170</v>
      </c>
      <c r="H15" s="266" t="s">
        <v>170</v>
      </c>
      <c r="I15" s="267" t="s">
        <v>170</v>
      </c>
    </row>
    <row r="16" spans="1:9" s="19" customFormat="1" ht="21" customHeight="1">
      <c r="A16" s="251"/>
      <c r="B16" s="261" t="s">
        <v>890</v>
      </c>
      <c r="C16" s="262" t="s">
        <v>162</v>
      </c>
      <c r="D16" s="263" t="s">
        <v>891</v>
      </c>
      <c r="E16" s="69">
        <v>177</v>
      </c>
      <c r="F16" s="264">
        <v>153.5</v>
      </c>
      <c r="G16" s="265" t="s">
        <v>170</v>
      </c>
      <c r="H16" s="266" t="s">
        <v>170</v>
      </c>
      <c r="I16" s="267" t="s">
        <v>170</v>
      </c>
    </row>
    <row r="17" spans="2:9" s="19" customFormat="1" ht="21" customHeight="1">
      <c r="B17" s="261" t="s">
        <v>892</v>
      </c>
      <c r="C17" s="262" t="s">
        <v>162</v>
      </c>
      <c r="D17" s="263" t="s">
        <v>893</v>
      </c>
      <c r="E17" s="69">
        <v>177</v>
      </c>
      <c r="F17" s="264">
        <v>144.5</v>
      </c>
      <c r="G17" s="265" t="s">
        <v>170</v>
      </c>
      <c r="H17" s="266" t="s">
        <v>170</v>
      </c>
      <c r="I17" s="267" t="s">
        <v>170</v>
      </c>
    </row>
    <row r="18" spans="2:9" s="19" customFormat="1" ht="21" customHeight="1">
      <c r="B18" s="261" t="s">
        <v>894</v>
      </c>
      <c r="C18" s="262" t="s">
        <v>162</v>
      </c>
      <c r="D18" s="263" t="s">
        <v>895</v>
      </c>
      <c r="E18" s="69">
        <v>177</v>
      </c>
      <c r="F18" s="264">
        <v>132.5</v>
      </c>
      <c r="G18" s="265" t="s">
        <v>170</v>
      </c>
      <c r="H18" s="266" t="s">
        <v>170</v>
      </c>
      <c r="I18" s="267" t="s">
        <v>170</v>
      </c>
    </row>
    <row r="19" spans="2:9" s="19" customFormat="1" ht="21" customHeight="1">
      <c r="B19" s="268" t="s">
        <v>896</v>
      </c>
      <c r="C19" s="68" t="s">
        <v>162</v>
      </c>
      <c r="D19" s="67" t="s">
        <v>897</v>
      </c>
      <c r="E19" s="69">
        <v>28</v>
      </c>
      <c r="F19" s="269">
        <v>25</v>
      </c>
      <c r="G19" s="270" t="s">
        <v>170</v>
      </c>
      <c r="H19" s="271" t="s">
        <v>170</v>
      </c>
      <c r="I19" s="272" t="s">
        <v>170</v>
      </c>
    </row>
    <row r="20" spans="2:9" s="19" customFormat="1" ht="21" customHeight="1">
      <c r="B20" s="268" t="s">
        <v>898</v>
      </c>
      <c r="C20" s="68" t="s">
        <v>162</v>
      </c>
      <c r="D20" s="67" t="s">
        <v>899</v>
      </c>
      <c r="E20" s="69">
        <v>28</v>
      </c>
      <c r="F20" s="269">
        <v>24</v>
      </c>
      <c r="G20" s="270" t="s">
        <v>170</v>
      </c>
      <c r="H20" s="271" t="s">
        <v>170</v>
      </c>
      <c r="I20" s="272" t="s">
        <v>170</v>
      </c>
    </row>
    <row r="21" spans="2:9" s="19" customFormat="1" ht="21" customHeight="1">
      <c r="B21" s="268" t="s">
        <v>900</v>
      </c>
      <c r="C21" s="68" t="s">
        <v>162</v>
      </c>
      <c r="D21" s="67" t="s">
        <v>901</v>
      </c>
      <c r="E21" s="69">
        <v>28</v>
      </c>
      <c r="F21" s="269">
        <v>23</v>
      </c>
      <c r="G21" s="270" t="s">
        <v>170</v>
      </c>
      <c r="H21" s="271" t="s">
        <v>170</v>
      </c>
      <c r="I21" s="272" t="s">
        <v>170</v>
      </c>
    </row>
    <row r="22" spans="2:9" s="19" customFormat="1" ht="21" customHeight="1">
      <c r="B22" s="268" t="s">
        <v>902</v>
      </c>
      <c r="C22" s="68" t="s">
        <v>162</v>
      </c>
      <c r="D22" s="67" t="s">
        <v>903</v>
      </c>
      <c r="E22" s="69">
        <v>28</v>
      </c>
      <c r="F22" s="269">
        <v>22</v>
      </c>
      <c r="G22" s="270" t="s">
        <v>170</v>
      </c>
      <c r="H22" s="271" t="s">
        <v>170</v>
      </c>
      <c r="I22" s="272" t="s">
        <v>170</v>
      </c>
    </row>
    <row r="23" spans="2:9" s="19" customFormat="1" ht="21" customHeight="1">
      <c r="B23" s="261" t="s">
        <v>904</v>
      </c>
      <c r="C23" s="262" t="s">
        <v>162</v>
      </c>
      <c r="D23" s="263" t="s">
        <v>905</v>
      </c>
      <c r="E23" s="69">
        <v>28</v>
      </c>
      <c r="F23" s="264">
        <v>25</v>
      </c>
      <c r="G23" s="265" t="s">
        <v>170</v>
      </c>
      <c r="H23" s="266" t="s">
        <v>170</v>
      </c>
      <c r="I23" s="267" t="s">
        <v>170</v>
      </c>
    </row>
    <row r="24" spans="2:9" s="19" customFormat="1" ht="21" customHeight="1">
      <c r="B24" s="261" t="s">
        <v>906</v>
      </c>
      <c r="C24" s="262" t="s">
        <v>162</v>
      </c>
      <c r="D24" s="263" t="s">
        <v>907</v>
      </c>
      <c r="E24" s="69">
        <v>28</v>
      </c>
      <c r="F24" s="264">
        <v>24</v>
      </c>
      <c r="G24" s="265" t="s">
        <v>170</v>
      </c>
      <c r="H24" s="266" t="s">
        <v>170</v>
      </c>
      <c r="I24" s="267" t="s">
        <v>170</v>
      </c>
    </row>
    <row r="25" spans="2:9" s="19" customFormat="1" ht="21" customHeight="1">
      <c r="B25" s="261" t="s">
        <v>908</v>
      </c>
      <c r="C25" s="262" t="s">
        <v>162</v>
      </c>
      <c r="D25" s="263" t="s">
        <v>909</v>
      </c>
      <c r="E25" s="69">
        <v>28</v>
      </c>
      <c r="F25" s="264">
        <v>23</v>
      </c>
      <c r="G25" s="265" t="s">
        <v>170</v>
      </c>
      <c r="H25" s="266" t="s">
        <v>170</v>
      </c>
      <c r="I25" s="267" t="s">
        <v>170</v>
      </c>
    </row>
    <row r="26" spans="2:9" s="19" customFormat="1" ht="21" customHeight="1">
      <c r="B26" s="261" t="s">
        <v>910</v>
      </c>
      <c r="C26" s="262" t="s">
        <v>162</v>
      </c>
      <c r="D26" s="263" t="s">
        <v>911</v>
      </c>
      <c r="E26" s="69">
        <v>28</v>
      </c>
      <c r="F26" s="264">
        <v>22</v>
      </c>
      <c r="G26" s="265" t="s">
        <v>170</v>
      </c>
      <c r="H26" s="266" t="s">
        <v>170</v>
      </c>
      <c r="I26" s="267" t="s">
        <v>170</v>
      </c>
    </row>
    <row r="27" spans="2:9" s="19" customFormat="1" ht="21" customHeight="1">
      <c r="B27" s="268" t="s">
        <v>912</v>
      </c>
      <c r="C27" s="68" t="s">
        <v>162</v>
      </c>
      <c r="D27" s="67" t="s">
        <v>913</v>
      </c>
      <c r="E27" s="69">
        <v>186</v>
      </c>
      <c r="F27" s="269">
        <v>162</v>
      </c>
      <c r="G27" s="270" t="s">
        <v>170</v>
      </c>
      <c r="H27" s="271" t="s">
        <v>170</v>
      </c>
      <c r="I27" s="272" t="s">
        <v>170</v>
      </c>
    </row>
    <row r="28" spans="2:9" s="19" customFormat="1" ht="21" customHeight="1">
      <c r="B28" s="268" t="s">
        <v>914</v>
      </c>
      <c r="C28" s="68" t="s">
        <v>162</v>
      </c>
      <c r="D28" s="67" t="s">
        <v>915</v>
      </c>
      <c r="E28" s="69">
        <v>186</v>
      </c>
      <c r="F28" s="269">
        <v>152</v>
      </c>
      <c r="G28" s="270" t="s">
        <v>170</v>
      </c>
      <c r="H28" s="271" t="s">
        <v>170</v>
      </c>
      <c r="I28" s="272" t="s">
        <v>170</v>
      </c>
    </row>
    <row r="29" spans="2:9" s="19" customFormat="1" ht="21" customHeight="1">
      <c r="B29" s="268" t="s">
        <v>916</v>
      </c>
      <c r="C29" s="68" t="s">
        <v>162</v>
      </c>
      <c r="D29" s="67" t="s">
        <v>917</v>
      </c>
      <c r="E29" s="69">
        <v>186</v>
      </c>
      <c r="F29" s="269">
        <v>141</v>
      </c>
      <c r="G29" s="270" t="s">
        <v>170</v>
      </c>
      <c r="H29" s="271" t="s">
        <v>170</v>
      </c>
      <c r="I29" s="272" t="s">
        <v>170</v>
      </c>
    </row>
    <row r="30" spans="2:9" s="19" customFormat="1" ht="21" customHeight="1">
      <c r="B30" s="268" t="s">
        <v>918</v>
      </c>
      <c r="C30" s="68" t="s">
        <v>162</v>
      </c>
      <c r="D30" s="67" t="s">
        <v>919</v>
      </c>
      <c r="E30" s="69">
        <v>186</v>
      </c>
      <c r="F30" s="269">
        <v>130</v>
      </c>
      <c r="G30" s="270" t="s">
        <v>170</v>
      </c>
      <c r="H30" s="271" t="s">
        <v>170</v>
      </c>
      <c r="I30" s="272" t="s">
        <v>170</v>
      </c>
    </row>
    <row r="31" spans="2:9" s="19" customFormat="1" ht="21" customHeight="1">
      <c r="B31" s="261" t="s">
        <v>920</v>
      </c>
      <c r="C31" s="262" t="s">
        <v>162</v>
      </c>
      <c r="D31" s="263" t="s">
        <v>921</v>
      </c>
      <c r="E31" s="69">
        <v>280</v>
      </c>
      <c r="F31" s="264">
        <v>233</v>
      </c>
      <c r="G31" s="265" t="s">
        <v>170</v>
      </c>
      <c r="H31" s="266" t="s">
        <v>170</v>
      </c>
      <c r="I31" s="267" t="s">
        <v>170</v>
      </c>
    </row>
    <row r="32" spans="2:9" s="19" customFormat="1" ht="21" customHeight="1">
      <c r="B32" s="268" t="s">
        <v>922</v>
      </c>
      <c r="C32" s="68" t="s">
        <v>162</v>
      </c>
      <c r="D32" s="67" t="s">
        <v>923</v>
      </c>
      <c r="E32" s="69">
        <v>327</v>
      </c>
      <c r="F32" s="269">
        <v>285</v>
      </c>
      <c r="G32" s="270" t="s">
        <v>170</v>
      </c>
      <c r="H32" s="271" t="s">
        <v>170</v>
      </c>
      <c r="I32" s="272" t="s">
        <v>170</v>
      </c>
    </row>
    <row r="33" spans="2:9" s="19" customFormat="1" ht="21" customHeight="1">
      <c r="B33" s="261" t="s">
        <v>924</v>
      </c>
      <c r="C33" s="262" t="s">
        <v>162</v>
      </c>
      <c r="D33" s="263" t="s">
        <v>925</v>
      </c>
      <c r="E33" s="69">
        <v>934</v>
      </c>
      <c r="F33" s="264">
        <v>796</v>
      </c>
      <c r="G33" s="265" t="s">
        <v>170</v>
      </c>
      <c r="H33" s="266" t="s">
        <v>170</v>
      </c>
      <c r="I33" s="267" t="s">
        <v>170</v>
      </c>
    </row>
    <row r="34" spans="2:9" s="19" customFormat="1" ht="21" customHeight="1">
      <c r="B34" s="268" t="s">
        <v>926</v>
      </c>
      <c r="C34" s="68" t="s">
        <v>162</v>
      </c>
      <c r="D34" s="67" t="s">
        <v>927</v>
      </c>
      <c r="E34" s="69">
        <v>56</v>
      </c>
      <c r="F34" s="269">
        <v>49</v>
      </c>
      <c r="G34" s="270" t="s">
        <v>170</v>
      </c>
      <c r="H34" s="271" t="s">
        <v>170</v>
      </c>
      <c r="I34" s="272" t="s">
        <v>170</v>
      </c>
    </row>
    <row r="35" spans="2:9" s="19" customFormat="1" ht="21" customHeight="1">
      <c r="B35" s="273" t="s">
        <v>928</v>
      </c>
      <c r="C35" s="262" t="s">
        <v>162</v>
      </c>
      <c r="D35" s="274" t="s">
        <v>929</v>
      </c>
      <c r="E35" s="69">
        <v>56</v>
      </c>
      <c r="F35" s="264">
        <v>48</v>
      </c>
      <c r="G35" s="265" t="s">
        <v>170</v>
      </c>
      <c r="H35" s="266" t="s">
        <v>170</v>
      </c>
      <c r="I35" s="267" t="s">
        <v>170</v>
      </c>
    </row>
    <row r="36" spans="2:9" s="19" customFormat="1" ht="21" customHeight="1">
      <c r="B36" s="275" t="s">
        <v>930</v>
      </c>
      <c r="C36" s="68" t="s">
        <v>162</v>
      </c>
      <c r="D36" s="70" t="s">
        <v>931</v>
      </c>
      <c r="E36" s="69">
        <v>327</v>
      </c>
      <c r="F36" s="269">
        <v>285</v>
      </c>
      <c r="G36" s="270" t="s">
        <v>170</v>
      </c>
      <c r="H36" s="271" t="s">
        <v>170</v>
      </c>
      <c r="I36" s="272" t="s">
        <v>170</v>
      </c>
    </row>
    <row r="37" spans="2:9" s="19" customFormat="1" ht="21" customHeight="1">
      <c r="B37" s="273" t="s">
        <v>932</v>
      </c>
      <c r="C37" s="262" t="s">
        <v>162</v>
      </c>
      <c r="D37" s="274" t="s">
        <v>933</v>
      </c>
      <c r="E37" s="69">
        <v>934</v>
      </c>
      <c r="F37" s="264">
        <v>796</v>
      </c>
      <c r="G37" s="265" t="s">
        <v>170</v>
      </c>
      <c r="H37" s="266" t="s">
        <v>170</v>
      </c>
      <c r="I37" s="267" t="s">
        <v>170</v>
      </c>
    </row>
    <row r="38" spans="2:9" s="19" customFormat="1" ht="14.25" customHeight="1">
      <c r="B38" s="275" t="s">
        <v>934</v>
      </c>
      <c r="C38" s="68" t="s">
        <v>162</v>
      </c>
      <c r="D38" s="70" t="s">
        <v>935</v>
      </c>
      <c r="E38" s="69">
        <v>467</v>
      </c>
      <c r="F38" s="269">
        <v>399</v>
      </c>
      <c r="G38" s="270" t="s">
        <v>170</v>
      </c>
      <c r="H38" s="271" t="s">
        <v>170</v>
      </c>
      <c r="I38" s="272" t="s">
        <v>170</v>
      </c>
    </row>
    <row r="39" spans="2:9" s="19" customFormat="1" ht="14.25" customHeight="1">
      <c r="B39" s="273" t="s">
        <v>936</v>
      </c>
      <c r="C39" s="262"/>
      <c r="D39" s="274" t="s">
        <v>937</v>
      </c>
      <c r="E39" s="69">
        <v>599</v>
      </c>
      <c r="F39" s="264">
        <v>450</v>
      </c>
      <c r="G39" s="265" t="s">
        <v>170</v>
      </c>
      <c r="H39" s="266" t="s">
        <v>170</v>
      </c>
      <c r="I39" s="267" t="s">
        <v>170</v>
      </c>
    </row>
    <row r="40" spans="2:9" s="19" customFormat="1" ht="21" customHeight="1">
      <c r="B40" s="379" t="s">
        <v>938</v>
      </c>
      <c r="C40" s="68" t="s">
        <v>162</v>
      </c>
      <c r="D40" s="67" t="s">
        <v>939</v>
      </c>
      <c r="E40" s="69">
        <v>373</v>
      </c>
      <c r="F40" s="269">
        <v>350</v>
      </c>
      <c r="G40" s="270" t="s">
        <v>170</v>
      </c>
      <c r="H40" s="271" t="s">
        <v>170</v>
      </c>
      <c r="I40" s="272" t="s">
        <v>170</v>
      </c>
    </row>
    <row r="41" spans="2:9" s="19" customFormat="1" ht="21" customHeight="1">
      <c r="B41" s="379" t="s">
        <v>940</v>
      </c>
      <c r="C41" s="68" t="s">
        <v>162</v>
      </c>
      <c r="D41" s="67" t="s">
        <v>941</v>
      </c>
      <c r="E41" s="69">
        <v>747</v>
      </c>
      <c r="F41" s="269">
        <v>700</v>
      </c>
      <c r="G41" s="270" t="s">
        <v>170</v>
      </c>
      <c r="H41" s="271" t="s">
        <v>170</v>
      </c>
      <c r="I41" s="272" t="s">
        <v>170</v>
      </c>
    </row>
    <row r="42" spans="2:9" s="19" customFormat="1" ht="21" customHeight="1">
      <c r="B42" s="379" t="s">
        <v>942</v>
      </c>
      <c r="C42" s="68" t="s">
        <v>162</v>
      </c>
      <c r="D42" s="67" t="s">
        <v>943</v>
      </c>
      <c r="E42" s="69">
        <v>1215</v>
      </c>
      <c r="F42" s="269">
        <v>1100</v>
      </c>
      <c r="G42" s="270" t="s">
        <v>170</v>
      </c>
      <c r="H42" s="271" t="s">
        <v>170</v>
      </c>
      <c r="I42" s="272" t="s">
        <v>170</v>
      </c>
    </row>
    <row r="43" spans="2:9" s="19" customFormat="1" ht="21" customHeight="1">
      <c r="B43" s="268" t="s">
        <v>944</v>
      </c>
      <c r="C43" s="68" t="s">
        <v>162</v>
      </c>
      <c r="D43" s="67" t="s">
        <v>945</v>
      </c>
      <c r="E43" s="69">
        <v>1682</v>
      </c>
      <c r="F43" s="269">
        <v>1550</v>
      </c>
      <c r="G43" s="270" t="s">
        <v>170</v>
      </c>
      <c r="H43" s="271" t="s">
        <v>170</v>
      </c>
      <c r="I43" s="272" t="s">
        <v>170</v>
      </c>
    </row>
    <row r="44" spans="2:9" s="19" customFormat="1" ht="21" customHeight="1" thickBot="1">
      <c r="B44" s="276" t="s">
        <v>946</v>
      </c>
      <c r="C44" s="277" t="s">
        <v>162</v>
      </c>
      <c r="D44" s="278" t="s">
        <v>947</v>
      </c>
      <c r="E44" s="279" t="s">
        <v>948</v>
      </c>
      <c r="F44" s="280" t="s">
        <v>948</v>
      </c>
      <c r="G44" s="281" t="s">
        <v>948</v>
      </c>
      <c r="H44" s="282" t="s">
        <v>948</v>
      </c>
      <c r="I44" s="283" t="s">
        <v>948</v>
      </c>
    </row>
    <row r="45" spans="2:9" s="19" customFormat="1" ht="21" customHeight="1" thickBot="1">
      <c r="B45" s="284"/>
      <c r="C45" s="285"/>
      <c r="D45" s="284"/>
      <c r="E45" s="287"/>
      <c r="F45" s="288"/>
      <c r="G45" s="289"/>
      <c r="H45" s="290"/>
      <c r="I45" s="291"/>
    </row>
    <row r="46" spans="2:9" s="19" customFormat="1" ht="33" customHeight="1">
      <c r="B46" s="292" t="s">
        <v>949</v>
      </c>
      <c r="C46" s="293"/>
      <c r="D46" s="254"/>
      <c r="E46" s="256"/>
      <c r="F46" s="257"/>
      <c r="G46" s="258"/>
      <c r="H46" s="259"/>
      <c r="I46" s="260"/>
    </row>
    <row r="47" spans="2:9" s="19" customFormat="1" ht="21" customHeight="1" thickBot="1">
      <c r="B47" s="276" t="s">
        <v>950</v>
      </c>
      <c r="C47" s="277" t="s">
        <v>162</v>
      </c>
      <c r="D47" s="278" t="s">
        <v>951</v>
      </c>
      <c r="E47" s="295">
        <v>159</v>
      </c>
      <c r="F47" s="296">
        <v>125</v>
      </c>
      <c r="G47" s="297" t="s">
        <v>170</v>
      </c>
      <c r="H47" s="298" t="s">
        <v>170</v>
      </c>
      <c r="I47" s="299" t="s">
        <v>170</v>
      </c>
    </row>
    <row r="49" spans="2:9" s="19" customFormat="1" ht="33" customHeight="1">
      <c r="B49" s="252" t="s">
        <v>952</v>
      </c>
      <c r="C49" s="253"/>
      <c r="D49" s="254"/>
      <c r="E49" s="256"/>
      <c r="F49" s="257"/>
      <c r="G49" s="258"/>
      <c r="H49" s="259"/>
      <c r="I49" s="260"/>
    </row>
    <row r="50" spans="2:9" s="19" customFormat="1" ht="21" customHeight="1">
      <c r="B50" s="261" t="s">
        <v>953</v>
      </c>
      <c r="C50" s="262" t="s">
        <v>162</v>
      </c>
      <c r="D50" s="263" t="s">
        <v>954</v>
      </c>
      <c r="E50" s="69">
        <v>531</v>
      </c>
      <c r="F50" s="264">
        <v>460.27499999999998</v>
      </c>
      <c r="G50" s="264" t="s">
        <v>170</v>
      </c>
      <c r="H50" s="264" t="s">
        <v>170</v>
      </c>
      <c r="I50" s="267" t="s">
        <v>170</v>
      </c>
    </row>
    <row r="51" spans="2:9" s="19" customFormat="1" ht="21" customHeight="1">
      <c r="B51" s="261" t="s">
        <v>955</v>
      </c>
      <c r="C51" s="262" t="s">
        <v>162</v>
      </c>
      <c r="D51" s="263" t="s">
        <v>956</v>
      </c>
      <c r="E51" s="69">
        <v>531</v>
      </c>
      <c r="F51" s="264">
        <v>437.47499999999997</v>
      </c>
      <c r="G51" s="264" t="s">
        <v>170</v>
      </c>
      <c r="H51" s="264" t="s">
        <v>170</v>
      </c>
      <c r="I51" s="267" t="s">
        <v>170</v>
      </c>
    </row>
    <row r="52" spans="2:9" s="19" customFormat="1" ht="21" customHeight="1">
      <c r="B52" s="261" t="s">
        <v>957</v>
      </c>
      <c r="C52" s="262" t="s">
        <v>162</v>
      </c>
      <c r="D52" s="263" t="s">
        <v>958</v>
      </c>
      <c r="E52" s="69">
        <v>531</v>
      </c>
      <c r="F52" s="264">
        <v>411.82499999999999</v>
      </c>
      <c r="G52" s="264" t="s">
        <v>170</v>
      </c>
      <c r="H52" s="264" t="s">
        <v>170</v>
      </c>
      <c r="I52" s="267" t="s">
        <v>170</v>
      </c>
    </row>
    <row r="53" spans="2:9" s="19" customFormat="1" ht="21" customHeight="1">
      <c r="B53" s="261" t="s">
        <v>959</v>
      </c>
      <c r="C53" s="262" t="s">
        <v>162</v>
      </c>
      <c r="D53" s="263" t="s">
        <v>960</v>
      </c>
      <c r="E53" s="69">
        <v>531</v>
      </c>
      <c r="F53" s="264">
        <v>377.625</v>
      </c>
      <c r="G53" s="264" t="s">
        <v>170</v>
      </c>
      <c r="H53" s="264" t="s">
        <v>170</v>
      </c>
      <c r="I53" s="267" t="s">
        <v>170</v>
      </c>
    </row>
    <row r="54" spans="2:9" s="19" customFormat="1" ht="21" customHeight="1">
      <c r="B54" s="268" t="s">
        <v>961</v>
      </c>
      <c r="C54" s="68" t="s">
        <v>162</v>
      </c>
      <c r="D54" s="67" t="s">
        <v>962</v>
      </c>
      <c r="E54" s="69">
        <v>84</v>
      </c>
      <c r="F54" s="269">
        <v>71.25</v>
      </c>
      <c r="G54" s="269" t="s">
        <v>170</v>
      </c>
      <c r="H54" s="269" t="s">
        <v>170</v>
      </c>
      <c r="I54" s="272" t="s">
        <v>170</v>
      </c>
    </row>
    <row r="55" spans="2:9" s="19" customFormat="1" ht="21" customHeight="1">
      <c r="B55" s="268" t="s">
        <v>963</v>
      </c>
      <c r="C55" s="68" t="s">
        <v>162</v>
      </c>
      <c r="D55" s="67" t="s">
        <v>964</v>
      </c>
      <c r="E55" s="69">
        <v>84</v>
      </c>
      <c r="F55" s="269">
        <v>68.399999999999991</v>
      </c>
      <c r="G55" s="269" t="s">
        <v>170</v>
      </c>
      <c r="H55" s="269" t="s">
        <v>170</v>
      </c>
      <c r="I55" s="272" t="s">
        <v>170</v>
      </c>
    </row>
    <row r="56" spans="2:9" s="19" customFormat="1" ht="21" customHeight="1">
      <c r="B56" s="268" t="s">
        <v>965</v>
      </c>
      <c r="C56" s="68" t="s">
        <v>162</v>
      </c>
      <c r="D56" s="67" t="s">
        <v>966</v>
      </c>
      <c r="E56" s="69">
        <v>84</v>
      </c>
      <c r="F56" s="269">
        <v>65.55</v>
      </c>
      <c r="G56" s="269" t="s">
        <v>170</v>
      </c>
      <c r="H56" s="269" t="s">
        <v>170</v>
      </c>
      <c r="I56" s="272" t="s">
        <v>170</v>
      </c>
    </row>
    <row r="57" spans="2:9" s="19" customFormat="1" ht="21" customHeight="1">
      <c r="B57" s="268" t="s">
        <v>967</v>
      </c>
      <c r="C57" s="68" t="s">
        <v>162</v>
      </c>
      <c r="D57" s="67" t="s">
        <v>968</v>
      </c>
      <c r="E57" s="69">
        <v>84</v>
      </c>
      <c r="F57" s="269">
        <v>62.699999999999996</v>
      </c>
      <c r="G57" s="269" t="s">
        <v>170</v>
      </c>
      <c r="H57" s="269" t="s">
        <v>170</v>
      </c>
      <c r="I57" s="272" t="s">
        <v>170</v>
      </c>
    </row>
    <row r="58" spans="2:9" s="19" customFormat="1" ht="21" customHeight="1">
      <c r="B58" s="261" t="s">
        <v>969</v>
      </c>
      <c r="C58" s="262" t="s">
        <v>162</v>
      </c>
      <c r="D58" s="263" t="s">
        <v>970</v>
      </c>
      <c r="E58" s="69">
        <v>84</v>
      </c>
      <c r="F58" s="264">
        <v>71.25</v>
      </c>
      <c r="G58" s="264" t="s">
        <v>170</v>
      </c>
      <c r="H58" s="264" t="s">
        <v>170</v>
      </c>
      <c r="I58" s="267" t="s">
        <v>170</v>
      </c>
    </row>
    <row r="59" spans="2:9" s="19" customFormat="1" ht="21" customHeight="1">
      <c r="B59" s="261" t="s">
        <v>971</v>
      </c>
      <c r="C59" s="262" t="s">
        <v>162</v>
      </c>
      <c r="D59" s="263" t="s">
        <v>972</v>
      </c>
      <c r="E59" s="69">
        <v>84</v>
      </c>
      <c r="F59" s="264">
        <v>68.399999999999991</v>
      </c>
      <c r="G59" s="264" t="s">
        <v>170</v>
      </c>
      <c r="H59" s="264" t="s">
        <v>170</v>
      </c>
      <c r="I59" s="267" t="s">
        <v>170</v>
      </c>
    </row>
    <row r="60" spans="2:9" s="19" customFormat="1" ht="21" customHeight="1">
      <c r="B60" s="261" t="s">
        <v>973</v>
      </c>
      <c r="C60" s="262" t="s">
        <v>162</v>
      </c>
      <c r="D60" s="263" t="s">
        <v>974</v>
      </c>
      <c r="E60" s="69">
        <v>84</v>
      </c>
      <c r="F60" s="264">
        <v>65.55</v>
      </c>
      <c r="G60" s="264" t="s">
        <v>170</v>
      </c>
      <c r="H60" s="264" t="s">
        <v>170</v>
      </c>
      <c r="I60" s="267" t="s">
        <v>170</v>
      </c>
    </row>
    <row r="61" spans="2:9" s="19" customFormat="1" ht="21" customHeight="1">
      <c r="B61" s="261" t="s">
        <v>975</v>
      </c>
      <c r="C61" s="262" t="s">
        <v>162</v>
      </c>
      <c r="D61" s="263" t="s">
        <v>976</v>
      </c>
      <c r="E61" s="69">
        <v>84</v>
      </c>
      <c r="F61" s="264">
        <v>62.699999999999996</v>
      </c>
      <c r="G61" s="264" t="s">
        <v>170</v>
      </c>
      <c r="H61" s="264" t="s">
        <v>170</v>
      </c>
      <c r="I61" s="267" t="s">
        <v>170</v>
      </c>
    </row>
    <row r="62" spans="2:9" s="19" customFormat="1" ht="21" customHeight="1">
      <c r="B62" s="268" t="s">
        <v>977</v>
      </c>
      <c r="C62" s="68" t="s">
        <v>162</v>
      </c>
      <c r="D62" s="67" t="s">
        <v>978</v>
      </c>
      <c r="E62" s="69">
        <v>558</v>
      </c>
      <c r="F62" s="269">
        <v>461.7</v>
      </c>
      <c r="G62" s="269" t="s">
        <v>170</v>
      </c>
      <c r="H62" s="269" t="s">
        <v>170</v>
      </c>
      <c r="I62" s="272" t="s">
        <v>170</v>
      </c>
    </row>
    <row r="63" spans="2:9" s="19" customFormat="1" ht="21" customHeight="1">
      <c r="B63" s="268" t="s">
        <v>979</v>
      </c>
      <c r="C63" s="68" t="s">
        <v>162</v>
      </c>
      <c r="D63" s="67" t="s">
        <v>980</v>
      </c>
      <c r="E63" s="69">
        <v>558</v>
      </c>
      <c r="F63" s="269">
        <v>433.2</v>
      </c>
      <c r="G63" s="269" t="s">
        <v>170</v>
      </c>
      <c r="H63" s="269" t="s">
        <v>170</v>
      </c>
      <c r="I63" s="272" t="s">
        <v>170</v>
      </c>
    </row>
    <row r="64" spans="2:9" s="19" customFormat="1" ht="21" customHeight="1">
      <c r="B64" s="268" t="s">
        <v>981</v>
      </c>
      <c r="C64" s="68" t="s">
        <v>162</v>
      </c>
      <c r="D64" s="67" t="s">
        <v>982</v>
      </c>
      <c r="E64" s="69">
        <v>558</v>
      </c>
      <c r="F64" s="269">
        <v>401.84999999999997</v>
      </c>
      <c r="G64" s="269" t="s">
        <v>170</v>
      </c>
      <c r="H64" s="269" t="s">
        <v>170</v>
      </c>
      <c r="I64" s="272" t="s">
        <v>170</v>
      </c>
    </row>
    <row r="65" spans="2:9" s="19" customFormat="1" ht="21" customHeight="1">
      <c r="B65" s="268" t="s">
        <v>983</v>
      </c>
      <c r="C65" s="68" t="s">
        <v>162</v>
      </c>
      <c r="D65" s="67" t="s">
        <v>984</v>
      </c>
      <c r="E65" s="69">
        <v>558</v>
      </c>
      <c r="F65" s="269">
        <v>370.5</v>
      </c>
      <c r="G65" s="269" t="s">
        <v>170</v>
      </c>
      <c r="H65" s="269" t="s">
        <v>170</v>
      </c>
      <c r="I65" s="272" t="s">
        <v>170</v>
      </c>
    </row>
    <row r="66" spans="2:9" s="19" customFormat="1" ht="21" customHeight="1">
      <c r="B66" s="261" t="s">
        <v>985</v>
      </c>
      <c r="C66" s="262" t="s">
        <v>162</v>
      </c>
      <c r="D66" s="263" t="s">
        <v>986</v>
      </c>
      <c r="E66" s="69">
        <v>840</v>
      </c>
      <c r="F66" s="264">
        <v>664.05</v>
      </c>
      <c r="G66" s="264" t="s">
        <v>170</v>
      </c>
      <c r="H66" s="264" t="s">
        <v>170</v>
      </c>
      <c r="I66" s="267" t="s">
        <v>170</v>
      </c>
    </row>
    <row r="67" spans="2:9" s="19" customFormat="1" ht="21" customHeight="1">
      <c r="B67" s="268" t="s">
        <v>987</v>
      </c>
      <c r="C67" s="68" t="s">
        <v>162</v>
      </c>
      <c r="D67" s="67" t="s">
        <v>988</v>
      </c>
      <c r="E67" s="69">
        <v>981</v>
      </c>
      <c r="F67" s="269">
        <v>812.25</v>
      </c>
      <c r="G67" s="269" t="s">
        <v>170</v>
      </c>
      <c r="H67" s="269" t="s">
        <v>170</v>
      </c>
      <c r="I67" s="272" t="s">
        <v>170</v>
      </c>
    </row>
    <row r="68" spans="2:9" s="19" customFormat="1" ht="21" customHeight="1">
      <c r="B68" s="261" t="s">
        <v>989</v>
      </c>
      <c r="C68" s="262" t="s">
        <v>162</v>
      </c>
      <c r="D68" s="263" t="s">
        <v>990</v>
      </c>
      <c r="E68" s="69">
        <v>2802</v>
      </c>
      <c r="F68" s="264">
        <v>2268.6</v>
      </c>
      <c r="G68" s="264" t="s">
        <v>170</v>
      </c>
      <c r="H68" s="264" t="s">
        <v>170</v>
      </c>
      <c r="I68" s="267" t="s">
        <v>170</v>
      </c>
    </row>
    <row r="69" spans="2:9" s="19" customFormat="1" ht="21" customHeight="1">
      <c r="B69" s="268" t="s">
        <v>991</v>
      </c>
      <c r="C69" s="68" t="s">
        <v>162</v>
      </c>
      <c r="D69" s="67" t="s">
        <v>992</v>
      </c>
      <c r="E69" s="69">
        <v>168</v>
      </c>
      <c r="F69" s="269">
        <v>139.65</v>
      </c>
      <c r="G69" s="269" t="s">
        <v>170</v>
      </c>
      <c r="H69" s="269" t="s">
        <v>170</v>
      </c>
      <c r="I69" s="272" t="s">
        <v>170</v>
      </c>
    </row>
    <row r="70" spans="2:9" s="19" customFormat="1" ht="21" customHeight="1">
      <c r="B70" s="273" t="s">
        <v>993</v>
      </c>
      <c r="C70" s="262" t="s">
        <v>162</v>
      </c>
      <c r="D70" s="274" t="s">
        <v>994</v>
      </c>
      <c r="E70" s="69">
        <v>168</v>
      </c>
      <c r="F70" s="264">
        <v>136.79999999999998</v>
      </c>
      <c r="G70" s="264" t="s">
        <v>170</v>
      </c>
      <c r="H70" s="264" t="s">
        <v>170</v>
      </c>
      <c r="I70" s="267" t="s">
        <v>170</v>
      </c>
    </row>
    <row r="71" spans="2:9" s="19" customFormat="1" ht="21" customHeight="1">
      <c r="B71" s="275" t="s">
        <v>995</v>
      </c>
      <c r="C71" s="68" t="s">
        <v>162</v>
      </c>
      <c r="D71" s="70" t="s">
        <v>996</v>
      </c>
      <c r="E71" s="69">
        <v>981</v>
      </c>
      <c r="F71" s="269">
        <v>812.25</v>
      </c>
      <c r="G71" s="269" t="s">
        <v>170</v>
      </c>
      <c r="H71" s="269" t="s">
        <v>170</v>
      </c>
      <c r="I71" s="272" t="s">
        <v>170</v>
      </c>
    </row>
    <row r="72" spans="2:9" s="19" customFormat="1" ht="21" customHeight="1">
      <c r="B72" s="273" t="s">
        <v>997</v>
      </c>
      <c r="C72" s="262" t="s">
        <v>162</v>
      </c>
      <c r="D72" s="274" t="s">
        <v>998</v>
      </c>
      <c r="E72" s="69">
        <v>2802</v>
      </c>
      <c r="F72" s="264">
        <v>2268.6</v>
      </c>
      <c r="G72" s="264" t="s">
        <v>170</v>
      </c>
      <c r="H72" s="264" t="s">
        <v>170</v>
      </c>
      <c r="I72" s="267" t="s">
        <v>170</v>
      </c>
    </row>
    <row r="73" spans="2:9" s="19" customFormat="1" ht="21" customHeight="1">
      <c r="B73" s="275" t="s">
        <v>999</v>
      </c>
      <c r="C73" s="68" t="s">
        <v>162</v>
      </c>
      <c r="D73" s="70" t="s">
        <v>1000</v>
      </c>
      <c r="E73" s="69">
        <v>1401</v>
      </c>
      <c r="F73" s="269">
        <v>1137.1499999999999</v>
      </c>
      <c r="G73" s="269" t="s">
        <v>170</v>
      </c>
      <c r="H73" s="269" t="s">
        <v>170</v>
      </c>
      <c r="I73" s="272" t="s">
        <v>170</v>
      </c>
    </row>
    <row r="74" spans="2:9" s="19" customFormat="1" ht="21" customHeight="1">
      <c r="B74" s="273" t="s">
        <v>1001</v>
      </c>
      <c r="C74" s="262"/>
      <c r="D74" s="274" t="s">
        <v>1002</v>
      </c>
      <c r="E74" s="69">
        <v>1797</v>
      </c>
      <c r="F74" s="264">
        <v>1282.5</v>
      </c>
      <c r="G74" s="264" t="s">
        <v>170</v>
      </c>
      <c r="H74" s="264" t="s">
        <v>170</v>
      </c>
      <c r="I74" s="267" t="s">
        <v>170</v>
      </c>
    </row>
    <row r="75" spans="2:9" s="19" customFormat="1" ht="21" customHeight="1">
      <c r="B75" s="268" t="s">
        <v>1003</v>
      </c>
      <c r="C75" s="68" t="s">
        <v>162</v>
      </c>
      <c r="D75" s="67" t="s">
        <v>1004</v>
      </c>
      <c r="E75" s="69">
        <v>1119</v>
      </c>
      <c r="F75" s="269">
        <v>997.5</v>
      </c>
      <c r="G75" s="269" t="s">
        <v>170</v>
      </c>
      <c r="H75" s="269" t="s">
        <v>170</v>
      </c>
      <c r="I75" s="272" t="s">
        <v>170</v>
      </c>
    </row>
    <row r="76" spans="2:9" s="19" customFormat="1" ht="21" customHeight="1">
      <c r="B76" s="268" t="s">
        <v>1005</v>
      </c>
      <c r="C76" s="68" t="s">
        <v>162</v>
      </c>
      <c r="D76" s="67" t="s">
        <v>1006</v>
      </c>
      <c r="E76" s="69">
        <v>2241</v>
      </c>
      <c r="F76" s="269">
        <v>1995</v>
      </c>
      <c r="G76" s="269" t="s">
        <v>170</v>
      </c>
      <c r="H76" s="269" t="s">
        <v>170</v>
      </c>
      <c r="I76" s="272" t="s">
        <v>170</v>
      </c>
    </row>
    <row r="77" spans="2:9" s="19" customFormat="1" ht="21" customHeight="1">
      <c r="B77" s="268" t="s">
        <v>1007</v>
      </c>
      <c r="C77" s="68" t="s">
        <v>162</v>
      </c>
      <c r="D77" s="67" t="s">
        <v>1008</v>
      </c>
      <c r="E77" s="69">
        <v>3645</v>
      </c>
      <c r="F77" s="269">
        <v>3135</v>
      </c>
      <c r="G77" s="269" t="s">
        <v>170</v>
      </c>
      <c r="H77" s="269" t="s">
        <v>170</v>
      </c>
      <c r="I77" s="272" t="s">
        <v>170</v>
      </c>
    </row>
    <row r="78" spans="2:9" s="19" customFormat="1" ht="21" customHeight="1" thickBot="1">
      <c r="B78" s="300" t="s">
        <v>1009</v>
      </c>
      <c r="C78" s="301" t="s">
        <v>162</v>
      </c>
      <c r="D78" s="294" t="s">
        <v>1010</v>
      </c>
      <c r="E78" s="69">
        <v>5046</v>
      </c>
      <c r="F78" s="302">
        <v>4417.5</v>
      </c>
      <c r="G78" s="302" t="s">
        <v>170</v>
      </c>
      <c r="H78" s="302" t="s">
        <v>170</v>
      </c>
      <c r="I78" s="283" t="s">
        <v>170</v>
      </c>
    </row>
    <row r="79" spans="2:9" s="19" customFormat="1" ht="21" customHeight="1" thickBot="1">
      <c r="B79" s="284"/>
      <c r="C79" s="285"/>
      <c r="D79" s="284"/>
      <c r="E79" s="287"/>
      <c r="F79" s="291"/>
      <c r="G79" s="291"/>
      <c r="H79" s="291"/>
      <c r="I79" s="291"/>
    </row>
    <row r="80" spans="2:9" s="19" customFormat="1" ht="33" customHeight="1">
      <c r="B80" s="292" t="s">
        <v>1011</v>
      </c>
      <c r="C80" s="293"/>
      <c r="D80" s="254"/>
      <c r="E80" s="256"/>
      <c r="F80" s="257"/>
      <c r="G80" s="258"/>
      <c r="H80" s="259"/>
      <c r="I80" s="260"/>
    </row>
    <row r="81" spans="2:9" s="19" customFormat="1" ht="21" customHeight="1">
      <c r="B81" s="261" t="s">
        <v>1012</v>
      </c>
      <c r="C81" s="262" t="s">
        <v>162</v>
      </c>
      <c r="D81" s="263" t="s">
        <v>1013</v>
      </c>
      <c r="E81" s="69">
        <v>885</v>
      </c>
      <c r="F81" s="264">
        <v>726.75</v>
      </c>
      <c r="G81" s="264" t="s">
        <v>170</v>
      </c>
      <c r="H81" s="264" t="s">
        <v>170</v>
      </c>
      <c r="I81" s="267" t="s">
        <v>170</v>
      </c>
    </row>
    <row r="82" spans="2:9" s="19" customFormat="1" ht="21" customHeight="1">
      <c r="B82" s="261" t="s">
        <v>1014</v>
      </c>
      <c r="C82" s="262" t="s">
        <v>162</v>
      </c>
      <c r="D82" s="263" t="s">
        <v>1015</v>
      </c>
      <c r="E82" s="69">
        <v>885</v>
      </c>
      <c r="F82" s="264">
        <v>690.75</v>
      </c>
      <c r="G82" s="264" t="s">
        <v>170</v>
      </c>
      <c r="H82" s="264" t="s">
        <v>170</v>
      </c>
      <c r="I82" s="267" t="s">
        <v>170</v>
      </c>
    </row>
    <row r="83" spans="2:9" s="19" customFormat="1" ht="21" customHeight="1">
      <c r="B83" s="261" t="s">
        <v>1016</v>
      </c>
      <c r="C83" s="262" t="s">
        <v>162</v>
      </c>
      <c r="D83" s="263" t="s">
        <v>1017</v>
      </c>
      <c r="E83" s="69">
        <v>885</v>
      </c>
      <c r="F83" s="264">
        <v>650.25</v>
      </c>
      <c r="G83" s="264" t="s">
        <v>170</v>
      </c>
      <c r="H83" s="264" t="s">
        <v>170</v>
      </c>
      <c r="I83" s="267" t="s">
        <v>170</v>
      </c>
    </row>
    <row r="84" spans="2:9" s="19" customFormat="1" ht="21" customHeight="1">
      <c r="B84" s="261" t="s">
        <v>1018</v>
      </c>
      <c r="C84" s="262" t="s">
        <v>162</v>
      </c>
      <c r="D84" s="263" t="s">
        <v>1019</v>
      </c>
      <c r="E84" s="69">
        <v>885</v>
      </c>
      <c r="F84" s="264">
        <v>596.25</v>
      </c>
      <c r="G84" s="264" t="s">
        <v>170</v>
      </c>
      <c r="H84" s="264" t="s">
        <v>170</v>
      </c>
      <c r="I84" s="267" t="s">
        <v>170</v>
      </c>
    </row>
    <row r="85" spans="2:9" s="19" customFormat="1" ht="21" customHeight="1">
      <c r="B85" s="268" t="s">
        <v>1020</v>
      </c>
      <c r="C85" s="68" t="s">
        <v>162</v>
      </c>
      <c r="D85" s="67" t="s">
        <v>1021</v>
      </c>
      <c r="E85" s="69">
        <v>140</v>
      </c>
      <c r="F85" s="269">
        <v>112.5</v>
      </c>
      <c r="G85" s="269" t="s">
        <v>170</v>
      </c>
      <c r="H85" s="269" t="s">
        <v>170</v>
      </c>
      <c r="I85" s="272" t="s">
        <v>170</v>
      </c>
    </row>
    <row r="86" spans="2:9" s="19" customFormat="1" ht="21" customHeight="1">
      <c r="B86" s="268" t="s">
        <v>1022</v>
      </c>
      <c r="C86" s="68" t="s">
        <v>162</v>
      </c>
      <c r="D86" s="67" t="s">
        <v>1023</v>
      </c>
      <c r="E86" s="69">
        <v>140</v>
      </c>
      <c r="F86" s="269">
        <v>108</v>
      </c>
      <c r="G86" s="269" t="s">
        <v>170</v>
      </c>
      <c r="H86" s="269" t="s">
        <v>170</v>
      </c>
      <c r="I86" s="272" t="s">
        <v>170</v>
      </c>
    </row>
    <row r="87" spans="2:9" s="19" customFormat="1" ht="21" customHeight="1">
      <c r="B87" s="268" t="s">
        <v>1024</v>
      </c>
      <c r="C87" s="68" t="s">
        <v>162</v>
      </c>
      <c r="D87" s="67" t="s">
        <v>1025</v>
      </c>
      <c r="E87" s="69">
        <v>140</v>
      </c>
      <c r="F87" s="269">
        <v>103.5</v>
      </c>
      <c r="G87" s="269" t="s">
        <v>170</v>
      </c>
      <c r="H87" s="269" t="s">
        <v>170</v>
      </c>
      <c r="I87" s="272" t="s">
        <v>170</v>
      </c>
    </row>
    <row r="88" spans="2:9" s="19" customFormat="1" ht="21" customHeight="1">
      <c r="B88" s="268" t="s">
        <v>1026</v>
      </c>
      <c r="C88" s="68" t="s">
        <v>162</v>
      </c>
      <c r="D88" s="67" t="s">
        <v>1027</v>
      </c>
      <c r="E88" s="69">
        <v>140</v>
      </c>
      <c r="F88" s="269">
        <v>99</v>
      </c>
      <c r="G88" s="269" t="s">
        <v>170</v>
      </c>
      <c r="H88" s="269" t="s">
        <v>170</v>
      </c>
      <c r="I88" s="272" t="s">
        <v>170</v>
      </c>
    </row>
    <row r="89" spans="2:9" s="19" customFormat="1" ht="21" customHeight="1">
      <c r="B89" s="261" t="s">
        <v>1028</v>
      </c>
      <c r="C89" s="262" t="s">
        <v>162</v>
      </c>
      <c r="D89" s="263" t="s">
        <v>1029</v>
      </c>
      <c r="E89" s="69">
        <v>140</v>
      </c>
      <c r="F89" s="264">
        <v>112.5</v>
      </c>
      <c r="G89" s="264" t="s">
        <v>170</v>
      </c>
      <c r="H89" s="264" t="s">
        <v>170</v>
      </c>
      <c r="I89" s="267" t="s">
        <v>170</v>
      </c>
    </row>
    <row r="90" spans="2:9" s="19" customFormat="1" ht="21" customHeight="1">
      <c r="B90" s="261" t="s">
        <v>1030</v>
      </c>
      <c r="C90" s="262" t="s">
        <v>162</v>
      </c>
      <c r="D90" s="263" t="s">
        <v>1031</v>
      </c>
      <c r="E90" s="69">
        <v>140</v>
      </c>
      <c r="F90" s="264">
        <v>108</v>
      </c>
      <c r="G90" s="264" t="s">
        <v>170</v>
      </c>
      <c r="H90" s="264" t="s">
        <v>170</v>
      </c>
      <c r="I90" s="267" t="s">
        <v>170</v>
      </c>
    </row>
    <row r="91" spans="2:9" s="19" customFormat="1" ht="21" customHeight="1">
      <c r="B91" s="261" t="s">
        <v>1032</v>
      </c>
      <c r="C91" s="262" t="s">
        <v>162</v>
      </c>
      <c r="D91" s="263" t="s">
        <v>1033</v>
      </c>
      <c r="E91" s="69">
        <v>140</v>
      </c>
      <c r="F91" s="264">
        <v>103.5</v>
      </c>
      <c r="G91" s="264" t="s">
        <v>170</v>
      </c>
      <c r="H91" s="264" t="s">
        <v>170</v>
      </c>
      <c r="I91" s="267" t="s">
        <v>170</v>
      </c>
    </row>
    <row r="92" spans="2:9" s="19" customFormat="1" ht="21" customHeight="1">
      <c r="B92" s="261" t="s">
        <v>1034</v>
      </c>
      <c r="C92" s="262" t="s">
        <v>162</v>
      </c>
      <c r="D92" s="263" t="s">
        <v>1035</v>
      </c>
      <c r="E92" s="69">
        <v>140</v>
      </c>
      <c r="F92" s="264">
        <v>99</v>
      </c>
      <c r="G92" s="264" t="s">
        <v>170</v>
      </c>
      <c r="H92" s="264" t="s">
        <v>170</v>
      </c>
      <c r="I92" s="267" t="s">
        <v>170</v>
      </c>
    </row>
    <row r="93" spans="2:9" s="19" customFormat="1" ht="21" customHeight="1">
      <c r="B93" s="268" t="s">
        <v>1036</v>
      </c>
      <c r="C93" s="68" t="s">
        <v>162</v>
      </c>
      <c r="D93" s="67" t="s">
        <v>1037</v>
      </c>
      <c r="E93" s="69">
        <v>930</v>
      </c>
      <c r="F93" s="269">
        <v>729</v>
      </c>
      <c r="G93" s="269" t="s">
        <v>170</v>
      </c>
      <c r="H93" s="269" t="s">
        <v>170</v>
      </c>
      <c r="I93" s="272" t="s">
        <v>170</v>
      </c>
    </row>
    <row r="94" spans="2:9" s="19" customFormat="1" ht="21" customHeight="1">
      <c r="B94" s="268" t="s">
        <v>1038</v>
      </c>
      <c r="C94" s="68" t="s">
        <v>162</v>
      </c>
      <c r="D94" s="67" t="s">
        <v>1039</v>
      </c>
      <c r="E94" s="69">
        <v>930</v>
      </c>
      <c r="F94" s="269">
        <v>684</v>
      </c>
      <c r="G94" s="269" t="s">
        <v>170</v>
      </c>
      <c r="H94" s="269" t="s">
        <v>170</v>
      </c>
      <c r="I94" s="272" t="s">
        <v>170</v>
      </c>
    </row>
    <row r="95" spans="2:9" s="19" customFormat="1" ht="21" customHeight="1">
      <c r="B95" s="268" t="s">
        <v>1040</v>
      </c>
      <c r="C95" s="68" t="s">
        <v>162</v>
      </c>
      <c r="D95" s="67" t="s">
        <v>1041</v>
      </c>
      <c r="E95" s="69">
        <v>930</v>
      </c>
      <c r="F95" s="269">
        <v>634.5</v>
      </c>
      <c r="G95" s="269" t="s">
        <v>170</v>
      </c>
      <c r="H95" s="269" t="s">
        <v>170</v>
      </c>
      <c r="I95" s="272" t="s">
        <v>170</v>
      </c>
    </row>
    <row r="96" spans="2:9" s="19" customFormat="1" ht="21" customHeight="1">
      <c r="B96" s="268" t="s">
        <v>1042</v>
      </c>
      <c r="C96" s="68" t="s">
        <v>162</v>
      </c>
      <c r="D96" s="67" t="s">
        <v>1043</v>
      </c>
      <c r="E96" s="69">
        <v>930</v>
      </c>
      <c r="F96" s="269">
        <v>585</v>
      </c>
      <c r="G96" s="269" t="s">
        <v>170</v>
      </c>
      <c r="H96" s="269" t="s">
        <v>170</v>
      </c>
      <c r="I96" s="272" t="s">
        <v>170</v>
      </c>
    </row>
    <row r="97" spans="2:9" s="19" customFormat="1" ht="21" customHeight="1">
      <c r="B97" s="261" t="s">
        <v>1044</v>
      </c>
      <c r="C97" s="262" t="s">
        <v>162</v>
      </c>
      <c r="D97" s="263" t="s">
        <v>1045</v>
      </c>
      <c r="E97" s="69">
        <v>1400</v>
      </c>
      <c r="F97" s="264">
        <v>1048.5</v>
      </c>
      <c r="G97" s="264" t="s">
        <v>170</v>
      </c>
      <c r="H97" s="264" t="s">
        <v>170</v>
      </c>
      <c r="I97" s="267" t="s">
        <v>170</v>
      </c>
    </row>
    <row r="98" spans="2:9" s="19" customFormat="1" ht="21" customHeight="1">
      <c r="B98" s="268" t="s">
        <v>1046</v>
      </c>
      <c r="C98" s="68" t="s">
        <v>162</v>
      </c>
      <c r="D98" s="67" t="s">
        <v>1047</v>
      </c>
      <c r="E98" s="69">
        <v>1635</v>
      </c>
      <c r="F98" s="269">
        <v>1282.5</v>
      </c>
      <c r="G98" s="269" t="s">
        <v>170</v>
      </c>
      <c r="H98" s="269" t="s">
        <v>170</v>
      </c>
      <c r="I98" s="272" t="s">
        <v>170</v>
      </c>
    </row>
    <row r="99" spans="2:9" s="19" customFormat="1" ht="21" customHeight="1">
      <c r="B99" s="261" t="s">
        <v>1048</v>
      </c>
      <c r="C99" s="262" t="s">
        <v>162</v>
      </c>
      <c r="D99" s="263" t="s">
        <v>1049</v>
      </c>
      <c r="E99" s="69">
        <v>4670</v>
      </c>
      <c r="F99" s="264">
        <v>3582</v>
      </c>
      <c r="G99" s="264" t="s">
        <v>170</v>
      </c>
      <c r="H99" s="264" t="s">
        <v>170</v>
      </c>
      <c r="I99" s="267" t="s">
        <v>170</v>
      </c>
    </row>
    <row r="100" spans="2:9" s="19" customFormat="1" ht="21" customHeight="1">
      <c r="B100" s="268" t="s">
        <v>1050</v>
      </c>
      <c r="C100" s="68" t="s">
        <v>162</v>
      </c>
      <c r="D100" s="67" t="s">
        <v>1051</v>
      </c>
      <c r="E100" s="69">
        <v>280</v>
      </c>
      <c r="F100" s="269">
        <v>220.5</v>
      </c>
      <c r="G100" s="269" t="s">
        <v>170</v>
      </c>
      <c r="H100" s="269" t="s">
        <v>170</v>
      </c>
      <c r="I100" s="272" t="s">
        <v>170</v>
      </c>
    </row>
    <row r="101" spans="2:9" s="19" customFormat="1" ht="21" customHeight="1">
      <c r="B101" s="273" t="s">
        <v>1052</v>
      </c>
      <c r="C101" s="262" t="s">
        <v>162</v>
      </c>
      <c r="D101" s="274" t="s">
        <v>1053</v>
      </c>
      <c r="E101" s="69">
        <v>280</v>
      </c>
      <c r="F101" s="264">
        <v>216</v>
      </c>
      <c r="G101" s="264" t="s">
        <v>170</v>
      </c>
      <c r="H101" s="264" t="s">
        <v>170</v>
      </c>
      <c r="I101" s="267" t="s">
        <v>170</v>
      </c>
    </row>
    <row r="102" spans="2:9" s="19" customFormat="1" ht="21" customHeight="1">
      <c r="B102" s="275" t="s">
        <v>1054</v>
      </c>
      <c r="C102" s="68" t="s">
        <v>162</v>
      </c>
      <c r="D102" s="70" t="s">
        <v>1055</v>
      </c>
      <c r="E102" s="69">
        <v>1635</v>
      </c>
      <c r="F102" s="269">
        <v>1282.5</v>
      </c>
      <c r="G102" s="269" t="s">
        <v>170</v>
      </c>
      <c r="H102" s="269" t="s">
        <v>170</v>
      </c>
      <c r="I102" s="272" t="s">
        <v>170</v>
      </c>
    </row>
    <row r="103" spans="2:9" s="19" customFormat="1" ht="21" customHeight="1">
      <c r="B103" s="273" t="s">
        <v>1056</v>
      </c>
      <c r="C103" s="262" t="s">
        <v>162</v>
      </c>
      <c r="D103" s="274" t="s">
        <v>1057</v>
      </c>
      <c r="E103" s="69">
        <v>4670</v>
      </c>
      <c r="F103" s="264">
        <v>3582</v>
      </c>
      <c r="G103" s="264" t="s">
        <v>170</v>
      </c>
      <c r="H103" s="264" t="s">
        <v>170</v>
      </c>
      <c r="I103" s="267" t="s">
        <v>170</v>
      </c>
    </row>
    <row r="104" spans="2:9" s="19" customFormat="1" ht="21" customHeight="1">
      <c r="B104" s="275" t="s">
        <v>1058</v>
      </c>
      <c r="C104" s="68" t="s">
        <v>162</v>
      </c>
      <c r="D104" s="70" t="s">
        <v>1059</v>
      </c>
      <c r="E104" s="69">
        <v>2335</v>
      </c>
      <c r="F104" s="269">
        <v>1795.5</v>
      </c>
      <c r="G104" s="269" t="s">
        <v>170</v>
      </c>
      <c r="H104" s="269" t="s">
        <v>170</v>
      </c>
      <c r="I104" s="272" t="s">
        <v>170</v>
      </c>
    </row>
    <row r="105" spans="2:9" s="19" customFormat="1" ht="21" customHeight="1">
      <c r="B105" s="273" t="s">
        <v>1060</v>
      </c>
      <c r="C105" s="262" t="s">
        <v>162</v>
      </c>
      <c r="D105" s="274" t="s">
        <v>1061</v>
      </c>
      <c r="E105" s="69">
        <v>2995</v>
      </c>
      <c r="F105" s="264">
        <v>2025</v>
      </c>
      <c r="G105" s="264" t="s">
        <v>170</v>
      </c>
      <c r="H105" s="264" t="s">
        <v>170</v>
      </c>
      <c r="I105" s="267" t="s">
        <v>170</v>
      </c>
    </row>
    <row r="106" spans="2:9" s="19" customFormat="1" ht="21" customHeight="1">
      <c r="B106" s="268" t="s">
        <v>1062</v>
      </c>
      <c r="C106" s="68" t="s">
        <v>162</v>
      </c>
      <c r="D106" s="67" t="s">
        <v>1063</v>
      </c>
      <c r="E106" s="69">
        <v>1865</v>
      </c>
      <c r="F106" s="269">
        <v>1575</v>
      </c>
      <c r="G106" s="269" t="s">
        <v>170</v>
      </c>
      <c r="H106" s="269" t="s">
        <v>170</v>
      </c>
      <c r="I106" s="272" t="s">
        <v>170</v>
      </c>
    </row>
    <row r="107" spans="2:9" s="19" customFormat="1" ht="21" customHeight="1">
      <c r="B107" s="268" t="s">
        <v>1064</v>
      </c>
      <c r="C107" s="68" t="s">
        <v>162</v>
      </c>
      <c r="D107" s="67" t="s">
        <v>1065</v>
      </c>
      <c r="E107" s="69">
        <v>3735</v>
      </c>
      <c r="F107" s="269">
        <v>3150</v>
      </c>
      <c r="G107" s="269" t="s">
        <v>170</v>
      </c>
      <c r="H107" s="269" t="s">
        <v>170</v>
      </c>
      <c r="I107" s="272" t="s">
        <v>170</v>
      </c>
    </row>
    <row r="108" spans="2:9" s="19" customFormat="1" ht="21" customHeight="1">
      <c r="B108" s="268" t="s">
        <v>1066</v>
      </c>
      <c r="C108" s="68" t="s">
        <v>162</v>
      </c>
      <c r="D108" s="67" t="s">
        <v>1067</v>
      </c>
      <c r="E108" s="69">
        <v>6075</v>
      </c>
      <c r="F108" s="269">
        <v>4950</v>
      </c>
      <c r="G108" s="269" t="s">
        <v>170</v>
      </c>
      <c r="H108" s="269" t="s">
        <v>170</v>
      </c>
      <c r="I108" s="272" t="s">
        <v>170</v>
      </c>
    </row>
    <row r="109" spans="2:9" s="19" customFormat="1" ht="21" customHeight="1" thickBot="1">
      <c r="B109" s="300" t="s">
        <v>1068</v>
      </c>
      <c r="C109" s="301" t="s">
        <v>162</v>
      </c>
      <c r="D109" s="294" t="s">
        <v>1069</v>
      </c>
      <c r="E109" s="69">
        <v>8410</v>
      </c>
      <c r="F109" s="302">
        <v>6975</v>
      </c>
      <c r="G109" s="302" t="s">
        <v>170</v>
      </c>
      <c r="H109" s="302" t="s">
        <v>170</v>
      </c>
      <c r="I109" s="283" t="s">
        <v>170</v>
      </c>
    </row>
    <row r="110" spans="2:9" s="19" customFormat="1" ht="14.25" customHeight="1" thickBot="1">
      <c r="B110" s="284"/>
      <c r="C110" s="285"/>
      <c r="D110" s="284"/>
      <c r="E110" s="287"/>
      <c r="F110" s="288"/>
      <c r="G110" s="303"/>
      <c r="H110" s="304"/>
      <c r="I110" s="291"/>
    </row>
    <row r="111" spans="2:9" s="19" customFormat="1" ht="33" customHeight="1">
      <c r="B111" s="292" t="s">
        <v>1070</v>
      </c>
      <c r="C111" s="293"/>
      <c r="D111" s="254"/>
      <c r="E111" s="256"/>
      <c r="F111" s="257"/>
      <c r="G111" s="258"/>
      <c r="H111" s="259"/>
      <c r="I111" s="260"/>
    </row>
    <row r="112" spans="2:9" s="19" customFormat="1" ht="21" customHeight="1">
      <c r="B112" s="268" t="s">
        <v>1071</v>
      </c>
      <c r="C112" s="68"/>
      <c r="D112" s="73" t="s">
        <v>1072</v>
      </c>
      <c r="E112" s="69">
        <v>2400</v>
      </c>
      <c r="F112" s="264">
        <v>1600</v>
      </c>
      <c r="G112" s="265" t="s">
        <v>170</v>
      </c>
      <c r="H112" s="266" t="s">
        <v>170</v>
      </c>
      <c r="I112" s="267" t="s">
        <v>170</v>
      </c>
    </row>
    <row r="113" spans="2:9" s="19" customFormat="1" ht="21" customHeight="1">
      <c r="B113" s="268" t="s">
        <v>1073</v>
      </c>
      <c r="C113" s="68"/>
      <c r="D113" s="73" t="s">
        <v>1074</v>
      </c>
      <c r="E113" s="69">
        <v>2100</v>
      </c>
      <c r="F113" s="264">
        <v>1550</v>
      </c>
      <c r="G113" s="265" t="s">
        <v>170</v>
      </c>
      <c r="H113" s="266" t="s">
        <v>170</v>
      </c>
      <c r="I113" s="267" t="s">
        <v>170</v>
      </c>
    </row>
    <row r="114" spans="2:9" s="19" customFormat="1" ht="21" customHeight="1">
      <c r="B114" s="268" t="s">
        <v>1075</v>
      </c>
      <c r="C114" s="68"/>
      <c r="D114" s="73" t="s">
        <v>1076</v>
      </c>
      <c r="E114" s="69">
        <v>420</v>
      </c>
      <c r="F114" s="264">
        <v>350</v>
      </c>
      <c r="G114" s="265" t="s">
        <v>170</v>
      </c>
      <c r="H114" s="266" t="s">
        <v>170</v>
      </c>
      <c r="I114" s="267" t="s">
        <v>170</v>
      </c>
    </row>
    <row r="115" spans="2:9" s="19" customFormat="1" ht="21" customHeight="1">
      <c r="B115" s="268" t="s">
        <v>1077</v>
      </c>
      <c r="C115" s="68"/>
      <c r="D115" s="73" t="s">
        <v>1078</v>
      </c>
      <c r="E115" s="69">
        <v>1500</v>
      </c>
      <c r="F115" s="264">
        <v>949</v>
      </c>
      <c r="G115" s="265" t="s">
        <v>170</v>
      </c>
      <c r="H115" s="266" t="s">
        <v>170</v>
      </c>
      <c r="I115" s="267" t="s">
        <v>170</v>
      </c>
    </row>
    <row r="116" spans="2:9" s="19" customFormat="1" ht="21" customHeight="1">
      <c r="B116" s="268" t="s">
        <v>1079</v>
      </c>
      <c r="C116" s="68"/>
      <c r="D116" s="73" t="s">
        <v>1080</v>
      </c>
      <c r="E116" s="69">
        <v>1500</v>
      </c>
      <c r="F116" s="264">
        <v>949</v>
      </c>
      <c r="G116" s="265" t="s">
        <v>170</v>
      </c>
      <c r="H116" s="266" t="s">
        <v>170</v>
      </c>
      <c r="I116" s="267" t="s">
        <v>170</v>
      </c>
    </row>
    <row r="117" spans="2:9" s="19" customFormat="1" ht="21" customHeight="1">
      <c r="B117" s="268" t="s">
        <v>1081</v>
      </c>
      <c r="C117" s="68"/>
      <c r="D117" s="73" t="s">
        <v>1082</v>
      </c>
      <c r="E117" s="69">
        <v>210</v>
      </c>
      <c r="F117" s="264">
        <v>149</v>
      </c>
      <c r="G117" s="265" t="s">
        <v>170</v>
      </c>
      <c r="H117" s="266" t="s">
        <v>170</v>
      </c>
      <c r="I117" s="267" t="s">
        <v>170</v>
      </c>
    </row>
    <row r="118" spans="2:9" s="19" customFormat="1" ht="21" customHeight="1">
      <c r="B118" s="305" t="s">
        <v>1083</v>
      </c>
      <c r="C118" s="306" t="s">
        <v>162</v>
      </c>
      <c r="D118" s="307" t="s">
        <v>1084</v>
      </c>
      <c r="E118" s="69">
        <v>467</v>
      </c>
      <c r="F118" s="264">
        <v>430</v>
      </c>
      <c r="G118" s="265" t="s">
        <v>170</v>
      </c>
      <c r="H118" s="266" t="s">
        <v>170</v>
      </c>
      <c r="I118" s="267" t="s">
        <v>170</v>
      </c>
    </row>
    <row r="119" spans="2:9" s="19" customFormat="1" ht="21" customHeight="1" thickBot="1">
      <c r="B119" s="276" t="s">
        <v>1085</v>
      </c>
      <c r="C119" s="277" t="s">
        <v>162</v>
      </c>
      <c r="D119" s="278" t="s">
        <v>1086</v>
      </c>
      <c r="E119" s="295">
        <v>467</v>
      </c>
      <c r="F119" s="296">
        <v>430</v>
      </c>
      <c r="G119" s="297" t="s">
        <v>170</v>
      </c>
      <c r="H119" s="298" t="s">
        <v>170</v>
      </c>
      <c r="I119" s="299" t="s">
        <v>170</v>
      </c>
    </row>
    <row r="120" spans="2:9" s="19" customFormat="1" ht="13.35" customHeight="1">
      <c r="B120" s="284"/>
      <c r="C120" s="285"/>
      <c r="D120" s="308"/>
      <c r="E120" s="309"/>
      <c r="F120" s="310"/>
      <c r="G120" s="286"/>
      <c r="H120" s="251"/>
      <c r="I120" s="287"/>
    </row>
    <row r="121" spans="2:9" s="19" customFormat="1" ht="13.35" customHeight="1" thickBot="1">
      <c r="B121" s="284"/>
      <c r="C121" s="285"/>
      <c r="D121" s="308"/>
      <c r="E121" s="309"/>
      <c r="F121" s="310"/>
      <c r="G121" s="286"/>
      <c r="H121" s="251"/>
      <c r="I121" s="287"/>
    </row>
    <row r="122" spans="2:9" s="19" customFormat="1" ht="28.5">
      <c r="B122" s="292" t="s">
        <v>1087</v>
      </c>
      <c r="C122" s="293"/>
      <c r="D122" s="255"/>
      <c r="E122" s="311"/>
      <c r="F122" s="312"/>
      <c r="G122" s="313"/>
      <c r="H122" s="314"/>
      <c r="I122" s="315"/>
    </row>
    <row r="123" spans="2:9" s="19" customFormat="1" ht="21" customHeight="1">
      <c r="B123" s="316" t="s">
        <v>1088</v>
      </c>
      <c r="C123" s="68" t="s">
        <v>162</v>
      </c>
      <c r="D123" s="71" t="s">
        <v>1089</v>
      </c>
      <c r="E123" s="72"/>
      <c r="F123" s="317">
        <v>89</v>
      </c>
      <c r="G123" s="317" t="s">
        <v>170</v>
      </c>
      <c r="H123" s="317" t="s">
        <v>170</v>
      </c>
      <c r="I123" s="318" t="s">
        <v>170</v>
      </c>
    </row>
    <row r="124" spans="2:9" s="19" customFormat="1" ht="21" customHeight="1">
      <c r="B124" s="316" t="s">
        <v>1090</v>
      </c>
      <c r="C124" s="68" t="s">
        <v>162</v>
      </c>
      <c r="D124" s="71" t="s">
        <v>1091</v>
      </c>
      <c r="E124" s="72"/>
      <c r="F124" s="317">
        <v>11</v>
      </c>
      <c r="G124" s="317" t="s">
        <v>170</v>
      </c>
      <c r="H124" s="317" t="s">
        <v>170</v>
      </c>
      <c r="I124" s="318" t="s">
        <v>170</v>
      </c>
    </row>
    <row r="125" spans="2:9" s="19" customFormat="1" ht="21" customHeight="1">
      <c r="B125" s="316" t="s">
        <v>1092</v>
      </c>
      <c r="C125" s="68" t="s">
        <v>162</v>
      </c>
      <c r="D125" s="71" t="s">
        <v>1093</v>
      </c>
      <c r="E125" s="72"/>
      <c r="F125" s="317">
        <v>156</v>
      </c>
      <c r="G125" s="317" t="s">
        <v>170</v>
      </c>
      <c r="H125" s="317" t="s">
        <v>170</v>
      </c>
      <c r="I125" s="318" t="s">
        <v>170</v>
      </c>
    </row>
    <row r="126" spans="2:9" s="19" customFormat="1" ht="21" customHeight="1">
      <c r="B126" s="319" t="s">
        <v>1094</v>
      </c>
      <c r="C126" s="320" t="s">
        <v>162</v>
      </c>
      <c r="D126" s="321" t="s">
        <v>1095</v>
      </c>
      <c r="E126" s="72"/>
      <c r="F126" s="317">
        <v>182</v>
      </c>
      <c r="G126" s="317" t="s">
        <v>170</v>
      </c>
      <c r="H126" s="317" t="s">
        <v>170</v>
      </c>
      <c r="I126" s="318" t="s">
        <v>170</v>
      </c>
    </row>
    <row r="127" spans="2:9" s="234" customFormat="1" ht="21" customHeight="1">
      <c r="B127" s="319" t="s">
        <v>1096</v>
      </c>
      <c r="C127" s="320" t="s">
        <v>162</v>
      </c>
      <c r="D127" s="321" t="s">
        <v>1097</v>
      </c>
      <c r="E127" s="233"/>
      <c r="F127" s="322">
        <v>519</v>
      </c>
      <c r="G127" s="322" t="s">
        <v>170</v>
      </c>
      <c r="H127" s="322" t="s">
        <v>170</v>
      </c>
      <c r="I127" s="323" t="s">
        <v>170</v>
      </c>
    </row>
    <row r="128" spans="2:9" s="19" customFormat="1" ht="21" customHeight="1">
      <c r="B128" s="319" t="s">
        <v>1098</v>
      </c>
      <c r="C128" s="320" t="s">
        <v>162</v>
      </c>
      <c r="D128" s="321" t="s">
        <v>1099</v>
      </c>
      <c r="E128" s="72"/>
      <c r="F128" s="317">
        <v>33</v>
      </c>
      <c r="G128" s="317" t="s">
        <v>170</v>
      </c>
      <c r="H128" s="317" t="s">
        <v>170</v>
      </c>
      <c r="I128" s="318" t="s">
        <v>170</v>
      </c>
    </row>
    <row r="129" spans="2:9" s="19" customFormat="1" ht="21" customHeight="1">
      <c r="B129" s="268" t="s">
        <v>1100</v>
      </c>
      <c r="C129" s="68" t="s">
        <v>162</v>
      </c>
      <c r="D129" s="71" t="s">
        <v>1101</v>
      </c>
      <c r="E129" s="72"/>
      <c r="F129" s="317">
        <v>33</v>
      </c>
      <c r="G129" s="317" t="s">
        <v>170</v>
      </c>
      <c r="H129" s="317" t="s">
        <v>170</v>
      </c>
      <c r="I129" s="318" t="s">
        <v>170</v>
      </c>
    </row>
    <row r="130" spans="2:9" s="19" customFormat="1" ht="21" customHeight="1">
      <c r="B130" s="268" t="s">
        <v>1102</v>
      </c>
      <c r="C130" s="68" t="s">
        <v>162</v>
      </c>
      <c r="D130" s="71" t="s">
        <v>1103</v>
      </c>
      <c r="E130" s="72"/>
      <c r="F130" s="317">
        <v>109</v>
      </c>
      <c r="G130" s="317" t="s">
        <v>170</v>
      </c>
      <c r="H130" s="317" t="s">
        <v>170</v>
      </c>
      <c r="I130" s="318" t="s">
        <v>170</v>
      </c>
    </row>
    <row r="131" spans="2:9" s="19" customFormat="1" ht="21" customHeight="1">
      <c r="B131" s="268" t="s">
        <v>1104</v>
      </c>
      <c r="C131" s="68" t="s">
        <v>162</v>
      </c>
      <c r="D131" s="71" t="s">
        <v>1105</v>
      </c>
      <c r="E131" s="72"/>
      <c r="F131" s="317">
        <v>11</v>
      </c>
      <c r="G131" s="317" t="s">
        <v>170</v>
      </c>
      <c r="H131" s="317" t="s">
        <v>170</v>
      </c>
      <c r="I131" s="318" t="s">
        <v>170</v>
      </c>
    </row>
    <row r="132" spans="2:9" s="19" customFormat="1" ht="21" customHeight="1">
      <c r="B132" s="268" t="s">
        <v>1106</v>
      </c>
      <c r="C132" s="68" t="s">
        <v>162</v>
      </c>
      <c r="D132" s="71" t="s">
        <v>1107</v>
      </c>
      <c r="E132" s="72"/>
      <c r="F132" s="317">
        <v>196.18</v>
      </c>
      <c r="G132" s="317" t="s">
        <v>170</v>
      </c>
      <c r="H132" s="317" t="s">
        <v>170</v>
      </c>
      <c r="I132" s="318" t="s">
        <v>170</v>
      </c>
    </row>
    <row r="133" spans="2:9" s="19" customFormat="1" ht="21" customHeight="1" thickBot="1">
      <c r="B133" s="300" t="s">
        <v>1108</v>
      </c>
      <c r="C133" s="301" t="s">
        <v>162</v>
      </c>
      <c r="D133" s="324" t="s">
        <v>1109</v>
      </c>
      <c r="E133" s="325"/>
      <c r="F133" s="326">
        <v>225</v>
      </c>
      <c r="G133" s="326" t="s">
        <v>170</v>
      </c>
      <c r="H133" s="326" t="s">
        <v>170</v>
      </c>
      <c r="I133" s="327" t="s">
        <v>170</v>
      </c>
    </row>
    <row r="134" spans="2:9">
      <c r="B134" s="100"/>
      <c r="C134" s="100"/>
      <c r="D134" s="308"/>
      <c r="E134" s="328"/>
      <c r="F134" s="310"/>
      <c r="G134" s="100"/>
      <c r="H134" s="100"/>
      <c r="I134" s="287"/>
    </row>
    <row r="135" spans="2:9" ht="15.75" thickBot="1">
      <c r="B135" s="100"/>
      <c r="C135" s="100"/>
      <c r="D135" s="308"/>
      <c r="E135" s="328"/>
      <c r="F135" s="310"/>
      <c r="G135" s="100"/>
      <c r="H135" s="100"/>
      <c r="I135" s="287"/>
    </row>
    <row r="136" spans="2:9" ht="28.5">
      <c r="B136" s="292" t="s">
        <v>1110</v>
      </c>
      <c r="C136" s="329"/>
      <c r="D136" s="254"/>
      <c r="E136" s="330"/>
      <c r="F136" s="312"/>
      <c r="G136" s="329"/>
      <c r="H136" s="329"/>
      <c r="I136" s="315"/>
    </row>
    <row r="137" spans="2:9" ht="18.75">
      <c r="B137" s="331" t="s">
        <v>1111</v>
      </c>
      <c r="C137" s="100"/>
      <c r="D137" s="308"/>
      <c r="E137" s="328"/>
      <c r="F137" s="310"/>
      <c r="G137" s="100"/>
      <c r="H137" s="100"/>
      <c r="I137" s="332"/>
    </row>
    <row r="138" spans="2:9">
      <c r="B138" s="268" t="s">
        <v>1112</v>
      </c>
      <c r="C138" s="67" t="s">
        <v>1111</v>
      </c>
      <c r="D138" s="67" t="s">
        <v>1113</v>
      </c>
      <c r="E138" s="69">
        <v>669</v>
      </c>
      <c r="F138" s="317">
        <v>535</v>
      </c>
      <c r="G138" s="317" t="s">
        <v>170</v>
      </c>
      <c r="H138" s="317" t="s">
        <v>170</v>
      </c>
      <c r="I138" s="318" t="s">
        <v>170</v>
      </c>
    </row>
    <row r="139" spans="2:9">
      <c r="B139" s="268" t="s">
        <v>1114</v>
      </c>
      <c r="C139" s="67" t="s">
        <v>1111</v>
      </c>
      <c r="D139" s="67" t="s">
        <v>1115</v>
      </c>
      <c r="E139" s="69">
        <v>629</v>
      </c>
      <c r="F139" s="317">
        <v>509</v>
      </c>
      <c r="G139" s="317" t="s">
        <v>170</v>
      </c>
      <c r="H139" s="317" t="s">
        <v>170</v>
      </c>
      <c r="I139" s="318" t="s">
        <v>170</v>
      </c>
    </row>
    <row r="140" spans="2:9">
      <c r="B140" s="268" t="s">
        <v>1116</v>
      </c>
      <c r="C140" s="67" t="s">
        <v>1111</v>
      </c>
      <c r="D140" s="67" t="s">
        <v>1117</v>
      </c>
      <c r="E140" s="69">
        <v>700</v>
      </c>
      <c r="F140" s="317">
        <v>600</v>
      </c>
      <c r="G140" s="317" t="s">
        <v>170</v>
      </c>
      <c r="H140" s="317" t="s">
        <v>170</v>
      </c>
      <c r="I140" s="318" t="s">
        <v>170</v>
      </c>
    </row>
    <row r="141" spans="2:9">
      <c r="B141" s="268" t="s">
        <v>1118</v>
      </c>
      <c r="C141" s="67" t="s">
        <v>1111</v>
      </c>
      <c r="D141" s="67" t="s">
        <v>1119</v>
      </c>
      <c r="E141" s="69">
        <v>749</v>
      </c>
      <c r="F141" s="317">
        <v>535</v>
      </c>
      <c r="G141" s="317" t="s">
        <v>170</v>
      </c>
      <c r="H141" s="317" t="s">
        <v>170</v>
      </c>
      <c r="I141" s="318" t="s">
        <v>170</v>
      </c>
    </row>
    <row r="142" spans="2:9" ht="27.6" customHeight="1">
      <c r="B142" s="268" t="s">
        <v>1120</v>
      </c>
      <c r="C142" s="67" t="s">
        <v>1111</v>
      </c>
      <c r="D142" s="75" t="s">
        <v>1121</v>
      </c>
      <c r="E142" s="69">
        <v>658</v>
      </c>
      <c r="F142" s="318">
        <v>592</v>
      </c>
      <c r="G142" s="318" t="s">
        <v>170</v>
      </c>
      <c r="H142" s="318" t="s">
        <v>170</v>
      </c>
      <c r="I142" s="318" t="s">
        <v>170</v>
      </c>
    </row>
    <row r="143" spans="2:9">
      <c r="B143" s="268" t="s">
        <v>1122</v>
      </c>
      <c r="C143" s="67" t="s">
        <v>1111</v>
      </c>
      <c r="D143" s="67" t="s">
        <v>1123</v>
      </c>
      <c r="E143" s="69">
        <v>1375</v>
      </c>
      <c r="F143" s="317">
        <v>1099</v>
      </c>
      <c r="G143" s="317" t="s">
        <v>170</v>
      </c>
      <c r="H143" s="317" t="s">
        <v>170</v>
      </c>
      <c r="I143" s="318" t="s">
        <v>170</v>
      </c>
    </row>
    <row r="144" spans="2:9">
      <c r="B144" s="268" t="s">
        <v>1124</v>
      </c>
      <c r="C144" s="67" t="s">
        <v>1111</v>
      </c>
      <c r="D144" s="67" t="s">
        <v>1125</v>
      </c>
      <c r="E144" s="69">
        <v>1999</v>
      </c>
      <c r="F144" s="317">
        <v>1599</v>
      </c>
      <c r="G144" s="317" t="s">
        <v>170</v>
      </c>
      <c r="H144" s="317" t="s">
        <v>170</v>
      </c>
      <c r="I144" s="318" t="s">
        <v>170</v>
      </c>
    </row>
    <row r="145" spans="2:9">
      <c r="B145" s="268" t="s">
        <v>1126</v>
      </c>
      <c r="C145" s="67" t="s">
        <v>1111</v>
      </c>
      <c r="D145" s="67" t="s">
        <v>1127</v>
      </c>
      <c r="E145" s="69">
        <v>129</v>
      </c>
      <c r="F145" s="318">
        <v>99</v>
      </c>
      <c r="G145" s="318" t="s">
        <v>170</v>
      </c>
      <c r="H145" s="318" t="s">
        <v>170</v>
      </c>
      <c r="I145" s="318" t="s">
        <v>170</v>
      </c>
    </row>
    <row r="146" spans="2:9">
      <c r="B146" s="268" t="s">
        <v>1128</v>
      </c>
      <c r="C146" s="67" t="s">
        <v>1111</v>
      </c>
      <c r="D146" s="67" t="s">
        <v>1129</v>
      </c>
      <c r="E146" s="69">
        <v>169</v>
      </c>
      <c r="F146" s="317">
        <v>139</v>
      </c>
      <c r="G146" s="317" t="s">
        <v>170</v>
      </c>
      <c r="H146" s="317" t="s">
        <v>170</v>
      </c>
      <c r="I146" s="318" t="s">
        <v>170</v>
      </c>
    </row>
    <row r="147" spans="2:9">
      <c r="B147" s="268" t="s">
        <v>1130</v>
      </c>
      <c r="C147" s="67" t="s">
        <v>1111</v>
      </c>
      <c r="D147" s="67" t="s">
        <v>1131</v>
      </c>
      <c r="E147" s="69">
        <v>69</v>
      </c>
      <c r="F147" s="317">
        <v>49</v>
      </c>
      <c r="G147" s="317" t="s">
        <v>170</v>
      </c>
      <c r="H147" s="317" t="s">
        <v>170</v>
      </c>
      <c r="I147" s="318" t="s">
        <v>170</v>
      </c>
    </row>
    <row r="148" spans="2:9">
      <c r="B148" s="268" t="s">
        <v>1132</v>
      </c>
      <c r="C148" s="67" t="s">
        <v>1111</v>
      </c>
      <c r="D148" s="67" t="s">
        <v>1133</v>
      </c>
      <c r="E148" s="69">
        <v>49</v>
      </c>
      <c r="F148" s="317">
        <v>43</v>
      </c>
      <c r="G148" s="317" t="s">
        <v>170</v>
      </c>
      <c r="H148" s="317" t="s">
        <v>170</v>
      </c>
      <c r="I148" s="318" t="s">
        <v>170</v>
      </c>
    </row>
    <row r="149" spans="2:9">
      <c r="B149" s="268" t="s">
        <v>1134</v>
      </c>
      <c r="C149" s="67" t="s">
        <v>1111</v>
      </c>
      <c r="D149" s="67" t="s">
        <v>1135</v>
      </c>
      <c r="E149" s="69">
        <v>89</v>
      </c>
      <c r="F149" s="317">
        <v>65</v>
      </c>
      <c r="G149" s="317" t="s">
        <v>170</v>
      </c>
      <c r="H149" s="317" t="s">
        <v>170</v>
      </c>
      <c r="I149" s="318" t="s">
        <v>170</v>
      </c>
    </row>
    <row r="150" spans="2:9">
      <c r="B150" s="268" t="s">
        <v>1136</v>
      </c>
      <c r="C150" s="67" t="s">
        <v>1111</v>
      </c>
      <c r="D150" s="67" t="s">
        <v>1137</v>
      </c>
      <c r="E150" s="69">
        <v>54</v>
      </c>
      <c r="F150" s="317">
        <v>44</v>
      </c>
      <c r="G150" s="317" t="s">
        <v>170</v>
      </c>
      <c r="H150" s="317" t="s">
        <v>170</v>
      </c>
      <c r="I150" s="318" t="s">
        <v>170</v>
      </c>
    </row>
    <row r="151" spans="2:9">
      <c r="B151" s="268" t="s">
        <v>1138</v>
      </c>
      <c r="C151" s="67" t="s">
        <v>1111</v>
      </c>
      <c r="D151" s="67" t="s">
        <v>1139</v>
      </c>
      <c r="E151" s="69">
        <v>39</v>
      </c>
      <c r="F151" s="317">
        <v>32</v>
      </c>
      <c r="G151" s="317" t="s">
        <v>170</v>
      </c>
      <c r="H151" s="317" t="s">
        <v>170</v>
      </c>
      <c r="I151" s="318" t="s">
        <v>170</v>
      </c>
    </row>
    <row r="152" spans="2:9">
      <c r="B152" s="268" t="s">
        <v>1140</v>
      </c>
      <c r="C152" s="67" t="s">
        <v>1111</v>
      </c>
      <c r="D152" s="67" t="s">
        <v>1141</v>
      </c>
      <c r="E152" s="69">
        <v>150</v>
      </c>
      <c r="F152" s="317">
        <v>110</v>
      </c>
      <c r="G152" s="317" t="s">
        <v>170</v>
      </c>
      <c r="H152" s="317" t="s">
        <v>170</v>
      </c>
      <c r="I152" s="318" t="s">
        <v>170</v>
      </c>
    </row>
    <row r="153" spans="2:9">
      <c r="B153" s="333"/>
      <c r="C153" s="284"/>
      <c r="D153" s="308"/>
      <c r="E153" s="328"/>
      <c r="F153" s="310"/>
      <c r="G153" s="390"/>
      <c r="H153" s="391"/>
      <c r="I153" s="332"/>
    </row>
    <row r="154" spans="2:9">
      <c r="B154" s="333"/>
      <c r="C154" s="100"/>
      <c r="D154" s="308"/>
      <c r="E154" s="328"/>
      <c r="F154" s="310"/>
      <c r="G154" s="390"/>
      <c r="H154" s="391"/>
      <c r="I154" s="332"/>
    </row>
    <row r="155" spans="2:9" ht="18.75">
      <c r="B155" s="331" t="s">
        <v>162</v>
      </c>
      <c r="C155" s="100"/>
      <c r="D155" s="308"/>
      <c r="E155" s="328"/>
      <c r="F155" s="310"/>
      <c r="G155" s="390"/>
      <c r="H155" s="391"/>
      <c r="I155" s="332"/>
    </row>
    <row r="156" spans="2:9">
      <c r="B156" s="268" t="s">
        <v>1142</v>
      </c>
      <c r="C156" s="67" t="s">
        <v>162</v>
      </c>
      <c r="D156" s="67" t="s">
        <v>1143</v>
      </c>
      <c r="E156" s="69">
        <v>76</v>
      </c>
      <c r="F156" s="317">
        <v>70</v>
      </c>
      <c r="G156" s="334" t="s">
        <v>170</v>
      </c>
      <c r="H156" s="335" t="s">
        <v>170</v>
      </c>
      <c r="I156" s="318" t="s">
        <v>170</v>
      </c>
    </row>
    <row r="157" spans="2:9">
      <c r="B157" s="268" t="s">
        <v>1144</v>
      </c>
      <c r="C157" s="67" t="s">
        <v>162</v>
      </c>
      <c r="D157" s="67" t="s">
        <v>1145</v>
      </c>
      <c r="E157" s="69">
        <v>66</v>
      </c>
      <c r="F157" s="317">
        <v>60</v>
      </c>
      <c r="G157" s="334" t="s">
        <v>170</v>
      </c>
      <c r="H157" s="335" t="s">
        <v>170</v>
      </c>
      <c r="I157" s="318" t="s">
        <v>170</v>
      </c>
    </row>
    <row r="158" spans="2:9">
      <c r="B158" s="268" t="s">
        <v>1146</v>
      </c>
      <c r="C158" s="67" t="s">
        <v>162</v>
      </c>
      <c r="D158" s="67" t="s">
        <v>1147</v>
      </c>
      <c r="E158" s="69">
        <v>306</v>
      </c>
      <c r="F158" s="317">
        <v>299</v>
      </c>
      <c r="G158" s="334" t="s">
        <v>170</v>
      </c>
      <c r="H158" s="335" t="s">
        <v>170</v>
      </c>
      <c r="I158" s="318" t="s">
        <v>170</v>
      </c>
    </row>
    <row r="159" spans="2:9">
      <c r="B159" s="268" t="s">
        <v>1148</v>
      </c>
      <c r="C159" s="67" t="s">
        <v>162</v>
      </c>
      <c r="D159" s="441" t="s">
        <v>1149</v>
      </c>
      <c r="E159" s="69">
        <v>6</v>
      </c>
      <c r="F159" s="317">
        <v>5.5</v>
      </c>
      <c r="G159" s="334" t="s">
        <v>170</v>
      </c>
      <c r="H159" s="335" t="s">
        <v>170</v>
      </c>
      <c r="I159" s="318" t="s">
        <v>170</v>
      </c>
    </row>
    <row r="160" spans="2:9">
      <c r="B160" s="268" t="s">
        <v>1150</v>
      </c>
      <c r="C160" s="67" t="s">
        <v>162</v>
      </c>
      <c r="D160" s="67" t="s">
        <v>1151</v>
      </c>
      <c r="E160" s="69">
        <v>65</v>
      </c>
      <c r="F160" s="317">
        <v>62</v>
      </c>
      <c r="G160" s="334" t="s">
        <v>170</v>
      </c>
      <c r="H160" s="335" t="s">
        <v>170</v>
      </c>
      <c r="I160" s="318" t="s">
        <v>170</v>
      </c>
    </row>
    <row r="161" spans="2:9">
      <c r="B161" s="268" t="s">
        <v>1152</v>
      </c>
      <c r="C161" s="67" t="s">
        <v>162</v>
      </c>
      <c r="D161" s="67" t="s">
        <v>1153</v>
      </c>
      <c r="E161" s="69">
        <v>73</v>
      </c>
      <c r="F161" s="317">
        <v>62</v>
      </c>
      <c r="G161" s="334" t="s">
        <v>170</v>
      </c>
      <c r="H161" s="335" t="s">
        <v>170</v>
      </c>
      <c r="I161" s="318" t="s">
        <v>170</v>
      </c>
    </row>
    <row r="162" spans="2:9">
      <c r="B162" s="268" t="s">
        <v>1154</v>
      </c>
      <c r="C162" s="67" t="s">
        <v>162</v>
      </c>
      <c r="D162" s="67" t="s">
        <v>1155</v>
      </c>
      <c r="E162" s="69">
        <v>11</v>
      </c>
      <c r="F162" s="317">
        <v>9.6999999999999993</v>
      </c>
      <c r="G162" s="334" t="s">
        <v>170</v>
      </c>
      <c r="H162" s="335" t="s">
        <v>170</v>
      </c>
      <c r="I162" s="318" t="s">
        <v>170</v>
      </c>
    </row>
    <row r="163" spans="2:9">
      <c r="B163" s="268" t="s">
        <v>1156</v>
      </c>
      <c r="C163" s="67" t="s">
        <v>162</v>
      </c>
      <c r="D163" s="67" t="s">
        <v>1157</v>
      </c>
      <c r="E163" s="69">
        <v>11</v>
      </c>
      <c r="F163" s="317">
        <v>9.6999999999999993</v>
      </c>
      <c r="G163" s="334" t="s">
        <v>170</v>
      </c>
      <c r="H163" s="335" t="s">
        <v>170</v>
      </c>
      <c r="I163" s="318" t="s">
        <v>170</v>
      </c>
    </row>
    <row r="164" spans="2:9">
      <c r="B164" s="268" t="s">
        <v>1158</v>
      </c>
      <c r="C164" s="67" t="s">
        <v>162</v>
      </c>
      <c r="D164" s="67" t="s">
        <v>1159</v>
      </c>
      <c r="E164" s="69">
        <v>15</v>
      </c>
      <c r="F164" s="317">
        <v>14</v>
      </c>
      <c r="G164" s="334" t="s">
        <v>170</v>
      </c>
      <c r="H164" s="335" t="s">
        <v>170</v>
      </c>
      <c r="I164" s="318" t="s">
        <v>170</v>
      </c>
    </row>
    <row r="165" spans="2:9">
      <c r="B165" s="268" t="s">
        <v>1160</v>
      </c>
      <c r="C165" s="67" t="s">
        <v>162</v>
      </c>
      <c r="D165" s="67" t="s">
        <v>1161</v>
      </c>
      <c r="E165" s="69">
        <v>46</v>
      </c>
      <c r="F165" s="317">
        <v>43</v>
      </c>
      <c r="G165" s="334" t="s">
        <v>170</v>
      </c>
      <c r="H165" s="335" t="s">
        <v>170</v>
      </c>
      <c r="I165" s="318" t="s">
        <v>170</v>
      </c>
    </row>
    <row r="166" spans="2:9" ht="38.25">
      <c r="B166" s="268" t="s">
        <v>1162</v>
      </c>
      <c r="C166" s="67" t="s">
        <v>162</v>
      </c>
      <c r="D166" s="75" t="s">
        <v>1163</v>
      </c>
      <c r="E166" s="69">
        <v>355</v>
      </c>
      <c r="F166" s="317">
        <v>317</v>
      </c>
      <c r="G166" s="334" t="s">
        <v>170</v>
      </c>
      <c r="H166" s="335" t="s">
        <v>170</v>
      </c>
      <c r="I166" s="318" t="s">
        <v>170</v>
      </c>
    </row>
    <row r="167" spans="2:9">
      <c r="B167" s="268" t="s">
        <v>1164</v>
      </c>
      <c r="C167" s="67" t="s">
        <v>162</v>
      </c>
      <c r="D167" s="67" t="s">
        <v>1165</v>
      </c>
      <c r="E167" s="69">
        <v>141</v>
      </c>
      <c r="F167" s="317">
        <v>128</v>
      </c>
      <c r="G167" s="334" t="s">
        <v>170</v>
      </c>
      <c r="H167" s="335" t="s">
        <v>170</v>
      </c>
      <c r="I167" s="318" t="s">
        <v>170</v>
      </c>
    </row>
    <row r="168" spans="2:9">
      <c r="B168" s="268" t="s">
        <v>1166</v>
      </c>
      <c r="C168" s="67" t="s">
        <v>162</v>
      </c>
      <c r="D168" s="67" t="s">
        <v>1167</v>
      </c>
      <c r="E168" s="69">
        <v>14</v>
      </c>
      <c r="F168" s="317">
        <v>12</v>
      </c>
      <c r="G168" s="334" t="s">
        <v>170</v>
      </c>
      <c r="H168" s="335" t="s">
        <v>170</v>
      </c>
      <c r="I168" s="318" t="s">
        <v>170</v>
      </c>
    </row>
    <row r="169" spans="2:9">
      <c r="B169" s="268" t="s">
        <v>1168</v>
      </c>
      <c r="C169" s="67" t="s">
        <v>162</v>
      </c>
      <c r="D169" s="67" t="s">
        <v>1169</v>
      </c>
      <c r="E169" s="69">
        <v>8</v>
      </c>
      <c r="F169" s="317">
        <v>7.5</v>
      </c>
      <c r="G169" s="334" t="s">
        <v>170</v>
      </c>
      <c r="H169" s="335" t="s">
        <v>170</v>
      </c>
      <c r="I169" s="318" t="s">
        <v>170</v>
      </c>
    </row>
    <row r="170" spans="2:9">
      <c r="B170" s="268" t="s">
        <v>1170</v>
      </c>
      <c r="C170" s="67" t="s">
        <v>162</v>
      </c>
      <c r="D170" s="67" t="s">
        <v>1171</v>
      </c>
      <c r="E170" s="69">
        <v>8</v>
      </c>
      <c r="F170" s="317">
        <v>7.5</v>
      </c>
      <c r="G170" s="334" t="s">
        <v>170</v>
      </c>
      <c r="H170" s="335" t="s">
        <v>170</v>
      </c>
      <c r="I170" s="318" t="s">
        <v>170</v>
      </c>
    </row>
    <row r="171" spans="2:9">
      <c r="B171" s="268" t="s">
        <v>1172</v>
      </c>
      <c r="C171" s="67" t="s">
        <v>162</v>
      </c>
      <c r="D171" s="67" t="s">
        <v>1173</v>
      </c>
      <c r="E171" s="69">
        <v>8</v>
      </c>
      <c r="F171" s="317">
        <v>7.5</v>
      </c>
      <c r="G171" s="334" t="s">
        <v>170</v>
      </c>
      <c r="H171" s="335" t="s">
        <v>170</v>
      </c>
      <c r="I171" s="318" t="s">
        <v>170</v>
      </c>
    </row>
    <row r="172" spans="2:9">
      <c r="B172" s="268" t="s">
        <v>1174</v>
      </c>
      <c r="C172" s="67" t="s">
        <v>162</v>
      </c>
      <c r="D172" s="67" t="s">
        <v>1175</v>
      </c>
      <c r="E172" s="69">
        <v>75</v>
      </c>
      <c r="F172" s="317">
        <v>66</v>
      </c>
      <c r="G172" s="334" t="s">
        <v>170</v>
      </c>
      <c r="H172" s="335" t="s">
        <v>170</v>
      </c>
      <c r="I172" s="318" t="s">
        <v>170</v>
      </c>
    </row>
    <row r="173" spans="2:9">
      <c r="B173" s="268" t="s">
        <v>1176</v>
      </c>
      <c r="C173" s="67" t="s">
        <v>162</v>
      </c>
      <c r="D173" s="67" t="s">
        <v>1177</v>
      </c>
      <c r="E173" s="69">
        <v>14</v>
      </c>
      <c r="F173" s="317">
        <v>13</v>
      </c>
      <c r="G173" s="334" t="s">
        <v>170</v>
      </c>
      <c r="H173" s="335" t="s">
        <v>170</v>
      </c>
      <c r="I173" s="318" t="s">
        <v>170</v>
      </c>
    </row>
    <row r="174" spans="2:9">
      <c r="B174" s="268" t="s">
        <v>1178</v>
      </c>
      <c r="C174" s="67" t="s">
        <v>162</v>
      </c>
      <c r="D174" s="67" t="s">
        <v>1179</v>
      </c>
      <c r="E174" s="69">
        <v>14</v>
      </c>
      <c r="F174" s="317">
        <v>13</v>
      </c>
      <c r="G174" s="334" t="s">
        <v>170</v>
      </c>
      <c r="H174" s="335" t="s">
        <v>170</v>
      </c>
      <c r="I174" s="318" t="s">
        <v>170</v>
      </c>
    </row>
    <row r="175" spans="2:9">
      <c r="B175" s="268" t="s">
        <v>1180</v>
      </c>
      <c r="C175" s="67" t="s">
        <v>162</v>
      </c>
      <c r="D175" s="67" t="s">
        <v>1181</v>
      </c>
      <c r="E175" s="69">
        <v>14</v>
      </c>
      <c r="F175" s="317">
        <v>13</v>
      </c>
      <c r="G175" s="334" t="s">
        <v>170</v>
      </c>
      <c r="H175" s="335" t="s">
        <v>170</v>
      </c>
      <c r="I175" s="318" t="s">
        <v>170</v>
      </c>
    </row>
    <row r="176" spans="2:9">
      <c r="B176" s="440" t="s">
        <v>1182</v>
      </c>
      <c r="C176" s="67" t="s">
        <v>162</v>
      </c>
      <c r="D176" s="441" t="s">
        <v>1183</v>
      </c>
      <c r="E176" s="69">
        <v>14</v>
      </c>
      <c r="F176" s="317">
        <v>13</v>
      </c>
      <c r="G176" s="334" t="s">
        <v>170</v>
      </c>
      <c r="H176" s="335" t="s">
        <v>170</v>
      </c>
      <c r="I176" s="318" t="s">
        <v>170</v>
      </c>
    </row>
    <row r="177" spans="2:9">
      <c r="B177" s="440" t="s">
        <v>1184</v>
      </c>
      <c r="C177" s="67" t="s">
        <v>162</v>
      </c>
      <c r="D177" s="441" t="s">
        <v>1185</v>
      </c>
      <c r="E177" s="69">
        <v>14</v>
      </c>
      <c r="F177" s="317">
        <v>13</v>
      </c>
      <c r="G177" s="334" t="s">
        <v>170</v>
      </c>
      <c r="H177" s="335" t="s">
        <v>170</v>
      </c>
      <c r="I177" s="318" t="s">
        <v>170</v>
      </c>
    </row>
    <row r="178" spans="2:9">
      <c r="B178" s="440" t="s">
        <v>1186</v>
      </c>
      <c r="C178" s="441" t="s">
        <v>162</v>
      </c>
      <c r="D178" s="441" t="s">
        <v>1187</v>
      </c>
      <c r="E178" s="69">
        <v>56</v>
      </c>
      <c r="F178" s="317">
        <v>55</v>
      </c>
      <c r="G178" s="334" t="s">
        <v>170</v>
      </c>
      <c r="H178" s="335" t="s">
        <v>170</v>
      </c>
      <c r="I178" s="318" t="s">
        <v>170</v>
      </c>
    </row>
    <row r="179" spans="2:9">
      <c r="B179" s="440" t="s">
        <v>1188</v>
      </c>
      <c r="C179" s="441" t="s">
        <v>162</v>
      </c>
      <c r="D179" s="441" t="s">
        <v>1189</v>
      </c>
      <c r="E179" s="69">
        <v>24</v>
      </c>
      <c r="F179" s="317">
        <v>21</v>
      </c>
      <c r="G179" s="334" t="s">
        <v>170</v>
      </c>
      <c r="H179" s="335" t="s">
        <v>170</v>
      </c>
      <c r="I179" s="318" t="s">
        <v>170</v>
      </c>
    </row>
    <row r="180" spans="2:9" ht="15" customHeight="1">
      <c r="B180" s="442"/>
      <c r="C180" s="443"/>
      <c r="D180" s="443"/>
      <c r="E180" s="328"/>
      <c r="F180" s="336"/>
      <c r="G180" s="100"/>
      <c r="H180" s="100"/>
      <c r="I180" s="337"/>
    </row>
    <row r="181" spans="2:9" ht="15" customHeight="1">
      <c r="B181" s="442"/>
      <c r="C181" s="443"/>
      <c r="D181" s="443"/>
      <c r="E181" s="328"/>
      <c r="F181" s="336"/>
      <c r="G181" s="100"/>
      <c r="H181" s="100"/>
      <c r="I181" s="337"/>
    </row>
    <row r="182" spans="2:9" ht="18">
      <c r="B182" s="444" t="s">
        <v>1190</v>
      </c>
      <c r="C182" s="443"/>
      <c r="D182" s="443"/>
      <c r="E182" s="328"/>
      <c r="F182" s="310"/>
      <c r="G182" s="100"/>
      <c r="H182" s="100"/>
      <c r="I182" s="332"/>
    </row>
    <row r="183" spans="2:9">
      <c r="B183" s="440" t="s">
        <v>1191</v>
      </c>
      <c r="C183" s="441" t="s">
        <v>162</v>
      </c>
      <c r="D183" s="445" t="s">
        <v>1192</v>
      </c>
      <c r="E183" s="69">
        <v>5</v>
      </c>
      <c r="F183" s="317">
        <v>4</v>
      </c>
      <c r="G183" s="317" t="s">
        <v>170</v>
      </c>
      <c r="H183" s="317" t="s">
        <v>170</v>
      </c>
      <c r="I183" s="318" t="s">
        <v>170</v>
      </c>
    </row>
    <row r="184" spans="2:9">
      <c r="B184" s="446"/>
      <c r="C184" s="447"/>
      <c r="D184" s="447"/>
      <c r="E184" s="328"/>
      <c r="F184" s="310"/>
      <c r="G184" s="100"/>
      <c r="H184" s="100"/>
      <c r="I184" s="332"/>
    </row>
    <row r="185" spans="2:9">
      <c r="B185" s="442"/>
      <c r="C185" s="443"/>
      <c r="D185" s="443"/>
      <c r="E185" s="328"/>
      <c r="F185" s="310"/>
      <c r="G185" s="100"/>
      <c r="H185" s="100"/>
      <c r="I185" s="332"/>
    </row>
    <row r="186" spans="2:9" ht="18">
      <c r="B186" s="444" t="s">
        <v>1193</v>
      </c>
      <c r="C186" s="443"/>
      <c r="D186" s="443"/>
      <c r="E186" s="328"/>
      <c r="F186" s="310"/>
      <c r="G186" s="100"/>
      <c r="H186" s="100"/>
      <c r="I186" s="332"/>
    </row>
    <row r="187" spans="2:9">
      <c r="B187" s="440" t="s">
        <v>1194</v>
      </c>
      <c r="C187" s="441" t="s">
        <v>1193</v>
      </c>
      <c r="D187" s="441" t="s">
        <v>1195</v>
      </c>
      <c r="E187" s="69">
        <v>299</v>
      </c>
      <c r="F187" s="317">
        <v>269</v>
      </c>
      <c r="G187" s="334" t="s">
        <v>170</v>
      </c>
      <c r="H187" s="335" t="s">
        <v>170</v>
      </c>
      <c r="I187" s="318" t="s">
        <v>170</v>
      </c>
    </row>
    <row r="188" spans="2:9">
      <c r="B188" s="440" t="s">
        <v>803</v>
      </c>
      <c r="C188" s="441" t="s">
        <v>1193</v>
      </c>
      <c r="D188" s="441" t="s">
        <v>1196</v>
      </c>
      <c r="E188" s="69">
        <v>499</v>
      </c>
      <c r="F188" s="317">
        <v>399</v>
      </c>
      <c r="G188" s="334" t="s">
        <v>170</v>
      </c>
      <c r="H188" s="335" t="s">
        <v>170</v>
      </c>
      <c r="I188" s="318" t="s">
        <v>170</v>
      </c>
    </row>
    <row r="189" spans="2:9" s="374" customFormat="1" ht="25.5">
      <c r="B189" s="448" t="s">
        <v>821</v>
      </c>
      <c r="C189" s="449" t="s">
        <v>1193</v>
      </c>
      <c r="D189" s="450" t="s">
        <v>1197</v>
      </c>
      <c r="E189" s="375">
        <v>599</v>
      </c>
      <c r="F189" s="322">
        <v>549</v>
      </c>
      <c r="G189" s="376" t="s">
        <v>170</v>
      </c>
      <c r="H189" s="377" t="s">
        <v>170</v>
      </c>
      <c r="I189" s="323" t="s">
        <v>170</v>
      </c>
    </row>
    <row r="190" spans="2:9" ht="25.5">
      <c r="B190" s="440" t="s">
        <v>824</v>
      </c>
      <c r="C190" s="441" t="s">
        <v>1193</v>
      </c>
      <c r="D190" s="445" t="s">
        <v>1198</v>
      </c>
      <c r="E190" s="69">
        <v>649</v>
      </c>
      <c r="F190" s="317">
        <v>575</v>
      </c>
      <c r="G190" s="334" t="s">
        <v>170</v>
      </c>
      <c r="H190" s="335" t="s">
        <v>170</v>
      </c>
      <c r="I190" s="318" t="s">
        <v>170</v>
      </c>
    </row>
    <row r="191" spans="2:9" ht="25.5">
      <c r="B191" s="440" t="s">
        <v>828</v>
      </c>
      <c r="C191" s="441" t="s">
        <v>1193</v>
      </c>
      <c r="D191" s="445" t="s">
        <v>1199</v>
      </c>
      <c r="E191" s="69">
        <v>899</v>
      </c>
      <c r="F191" s="317">
        <v>799</v>
      </c>
      <c r="G191" s="334" t="s">
        <v>170</v>
      </c>
      <c r="H191" s="335" t="s">
        <v>170</v>
      </c>
      <c r="I191" s="318" t="s">
        <v>170</v>
      </c>
    </row>
    <row r="192" spans="2:9">
      <c r="B192" s="440" t="s">
        <v>813</v>
      </c>
      <c r="C192" s="441" t="s">
        <v>1193</v>
      </c>
      <c r="D192" s="441" t="s">
        <v>1200</v>
      </c>
      <c r="E192" s="69">
        <v>658</v>
      </c>
      <c r="F192" s="317">
        <v>599</v>
      </c>
      <c r="G192" s="334" t="s">
        <v>170</v>
      </c>
      <c r="H192" s="335" t="s">
        <v>170</v>
      </c>
      <c r="I192" s="318" t="s">
        <v>170</v>
      </c>
    </row>
    <row r="193" spans="2:9">
      <c r="B193" s="440" t="s">
        <v>849</v>
      </c>
      <c r="C193" s="441" t="s">
        <v>1193</v>
      </c>
      <c r="D193" s="441" t="s">
        <v>1201</v>
      </c>
      <c r="E193" s="69">
        <v>15</v>
      </c>
      <c r="F193" s="317">
        <v>14</v>
      </c>
      <c r="G193" s="334" t="s">
        <v>170</v>
      </c>
      <c r="H193" s="335" t="s">
        <v>170</v>
      </c>
      <c r="I193" s="318" t="s">
        <v>170</v>
      </c>
    </row>
    <row r="196" spans="2:9" ht="18">
      <c r="B196" s="444" t="s">
        <v>1202</v>
      </c>
      <c r="C196" s="443"/>
      <c r="D196" s="443"/>
      <c r="E196" s="328"/>
      <c r="F196" s="310"/>
      <c r="G196" s="390"/>
      <c r="H196" s="391"/>
      <c r="I196" s="332"/>
    </row>
    <row r="197" spans="2:9">
      <c r="B197" s="440" t="s">
        <v>1203</v>
      </c>
      <c r="C197" s="441" t="s">
        <v>1202</v>
      </c>
      <c r="D197" s="441" t="s">
        <v>1204</v>
      </c>
      <c r="E197" s="69">
        <v>1572</v>
      </c>
      <c r="F197" s="317">
        <v>1414.8</v>
      </c>
      <c r="G197" s="334" t="s">
        <v>170</v>
      </c>
      <c r="H197" s="334" t="s">
        <v>170</v>
      </c>
      <c r="I197" s="318" t="s">
        <v>170</v>
      </c>
    </row>
    <row r="198" spans="2:9">
      <c r="B198" s="440" t="s">
        <v>1205</v>
      </c>
      <c r="C198" s="441" t="s">
        <v>1202</v>
      </c>
      <c r="D198" s="441" t="s">
        <v>1206</v>
      </c>
      <c r="E198" s="69">
        <v>1572</v>
      </c>
      <c r="F198" s="317">
        <v>1414.8</v>
      </c>
      <c r="G198" s="334" t="s">
        <v>170</v>
      </c>
      <c r="H198" s="334" t="s">
        <v>170</v>
      </c>
      <c r="I198" s="318" t="s">
        <v>170</v>
      </c>
    </row>
    <row r="199" spans="2:9">
      <c r="B199" s="440" t="s">
        <v>1207</v>
      </c>
      <c r="C199" s="441" t="s">
        <v>1202</v>
      </c>
      <c r="D199" s="451" t="s">
        <v>1208</v>
      </c>
      <c r="E199" s="69">
        <v>2285</v>
      </c>
      <c r="F199" s="317">
        <v>2056.7999999999997</v>
      </c>
      <c r="G199" s="334" t="s">
        <v>170</v>
      </c>
      <c r="H199" s="334" t="s">
        <v>170</v>
      </c>
      <c r="I199" s="318" t="s">
        <v>170</v>
      </c>
    </row>
    <row r="200" spans="2:9">
      <c r="B200" s="440" t="s">
        <v>1209</v>
      </c>
      <c r="C200" s="441" t="s">
        <v>1202</v>
      </c>
      <c r="D200" s="451" t="s">
        <v>1210</v>
      </c>
      <c r="E200" s="69">
        <v>2285</v>
      </c>
      <c r="F200" s="317">
        <v>2056.7999999999997</v>
      </c>
      <c r="G200" s="334" t="s">
        <v>170</v>
      </c>
      <c r="H200" s="334" t="s">
        <v>170</v>
      </c>
      <c r="I200" s="318" t="s">
        <v>170</v>
      </c>
    </row>
    <row r="201" spans="2:9">
      <c r="B201" s="440" t="s">
        <v>1211</v>
      </c>
      <c r="C201" s="441" t="s">
        <v>1202</v>
      </c>
      <c r="D201" s="441" t="s">
        <v>1212</v>
      </c>
      <c r="E201" s="69">
        <v>2604</v>
      </c>
      <c r="F201" s="317">
        <v>2343.6</v>
      </c>
      <c r="G201" s="334" t="s">
        <v>170</v>
      </c>
      <c r="H201" s="334" t="s">
        <v>170</v>
      </c>
      <c r="I201" s="318" t="s">
        <v>170</v>
      </c>
    </row>
    <row r="202" spans="2:9">
      <c r="B202" s="440" t="s">
        <v>1213</v>
      </c>
      <c r="C202" s="441" t="s">
        <v>1202</v>
      </c>
      <c r="D202" s="441" t="s">
        <v>1214</v>
      </c>
      <c r="E202" s="69">
        <v>2809</v>
      </c>
      <c r="F202" s="317">
        <v>2528.4</v>
      </c>
      <c r="G202" s="334" t="s">
        <v>170</v>
      </c>
      <c r="H202" s="334" t="s">
        <v>170</v>
      </c>
      <c r="I202" s="318" t="s">
        <v>170</v>
      </c>
    </row>
    <row r="203" spans="2:9">
      <c r="B203" s="268" t="s">
        <v>1215</v>
      </c>
      <c r="C203" s="67" t="s">
        <v>1202</v>
      </c>
      <c r="D203" s="67" t="s">
        <v>1216</v>
      </c>
      <c r="E203" s="69">
        <v>2809</v>
      </c>
      <c r="F203" s="317">
        <v>2528.4</v>
      </c>
      <c r="G203" s="334" t="s">
        <v>170</v>
      </c>
      <c r="H203" s="334" t="s">
        <v>170</v>
      </c>
      <c r="I203" s="318" t="s">
        <v>170</v>
      </c>
    </row>
    <row r="204" spans="2:9">
      <c r="B204" s="268" t="s">
        <v>1217</v>
      </c>
      <c r="C204" s="67" t="s">
        <v>1202</v>
      </c>
      <c r="D204" s="67" t="s">
        <v>1218</v>
      </c>
      <c r="E204" s="69">
        <v>1142</v>
      </c>
      <c r="F204" s="317">
        <v>1028.3999999999999</v>
      </c>
      <c r="G204" s="334" t="s">
        <v>170</v>
      </c>
      <c r="H204" s="334" t="s">
        <v>170</v>
      </c>
      <c r="I204" s="318" t="s">
        <v>170</v>
      </c>
    </row>
    <row r="205" spans="2:9">
      <c r="B205" s="268" t="s">
        <v>1219</v>
      </c>
      <c r="C205" s="67" t="s">
        <v>1202</v>
      </c>
      <c r="D205" s="67" t="s">
        <v>1220</v>
      </c>
      <c r="E205" s="69">
        <v>1142</v>
      </c>
      <c r="F205" s="317">
        <v>1028.3999999999999</v>
      </c>
      <c r="G205" s="334" t="s">
        <v>170</v>
      </c>
      <c r="H205" s="334" t="s">
        <v>170</v>
      </c>
      <c r="I205" s="318" t="s">
        <v>170</v>
      </c>
    </row>
    <row r="206" spans="2:9" ht="15.75" thickBot="1">
      <c r="B206" s="300" t="s">
        <v>1221</v>
      </c>
      <c r="C206" s="294" t="s">
        <v>1202</v>
      </c>
      <c r="D206" s="294" t="s">
        <v>1222</v>
      </c>
      <c r="E206" s="295">
        <v>140</v>
      </c>
      <c r="F206" s="326">
        <v>126</v>
      </c>
      <c r="G206" s="339" t="s">
        <v>170</v>
      </c>
      <c r="H206" s="339" t="s">
        <v>170</v>
      </c>
      <c r="I206" s="327" t="s">
        <v>170</v>
      </c>
    </row>
    <row r="207" spans="2:9" ht="15" customHeight="1">
      <c r="B207" s="100"/>
      <c r="C207" s="100"/>
      <c r="D207" s="100"/>
      <c r="E207" s="328"/>
      <c r="F207" s="336"/>
      <c r="G207" s="100"/>
      <c r="H207" s="100"/>
      <c r="I207" s="328"/>
    </row>
    <row r="208" spans="2:9" ht="15" customHeight="1" thickBot="1">
      <c r="B208" s="100"/>
      <c r="C208" s="100"/>
      <c r="D208" s="100"/>
      <c r="E208" s="328"/>
      <c r="F208" s="336"/>
      <c r="G208" s="100"/>
      <c r="H208" s="100"/>
      <c r="I208" s="328"/>
    </row>
    <row r="209" spans="2:11" ht="28.5">
      <c r="B209" s="292" t="s">
        <v>1223</v>
      </c>
      <c r="C209" s="329"/>
      <c r="D209" s="329"/>
      <c r="E209" s="330"/>
      <c r="F209" s="312"/>
      <c r="G209" s="329"/>
      <c r="H209" s="329"/>
      <c r="I209" s="315"/>
    </row>
    <row r="210" spans="2:11" ht="18.75">
      <c r="B210" s="340" t="s">
        <v>1224</v>
      </c>
      <c r="C210" s="100"/>
      <c r="D210" s="100"/>
      <c r="E210" s="328"/>
      <c r="F210" s="336"/>
      <c r="G210" s="341"/>
      <c r="H210" s="342"/>
      <c r="I210" s="337"/>
    </row>
    <row r="211" spans="2:11">
      <c r="B211" s="453" t="s">
        <v>1225</v>
      </c>
      <c r="C211" s="307" t="s">
        <v>1226</v>
      </c>
      <c r="D211" s="307" t="s">
        <v>1227</v>
      </c>
      <c r="E211" s="69">
        <v>150</v>
      </c>
      <c r="F211" s="343">
        <v>125</v>
      </c>
      <c r="G211" s="344" t="s">
        <v>170</v>
      </c>
      <c r="H211" s="344" t="s">
        <v>170</v>
      </c>
      <c r="I211" s="345" t="s">
        <v>170</v>
      </c>
    </row>
    <row r="212" spans="2:11">
      <c r="B212" s="453" t="s">
        <v>1228</v>
      </c>
      <c r="C212" s="307" t="s">
        <v>1226</v>
      </c>
      <c r="D212" s="307" t="s">
        <v>1229</v>
      </c>
      <c r="E212" s="69">
        <v>240</v>
      </c>
      <c r="F212" s="343">
        <v>200</v>
      </c>
      <c r="G212" s="344" t="s">
        <v>170</v>
      </c>
      <c r="H212" s="344" t="s">
        <v>170</v>
      </c>
      <c r="I212" s="345" t="s">
        <v>170</v>
      </c>
    </row>
    <row r="213" spans="2:11">
      <c r="B213" s="453" t="s">
        <v>1230</v>
      </c>
      <c r="C213" s="307" t="s">
        <v>1226</v>
      </c>
      <c r="D213" s="307" t="s">
        <v>1231</v>
      </c>
      <c r="E213" s="69">
        <v>540</v>
      </c>
      <c r="F213" s="343">
        <v>450</v>
      </c>
      <c r="G213" s="344" t="s">
        <v>170</v>
      </c>
      <c r="H213" s="344" t="s">
        <v>170</v>
      </c>
      <c r="I213" s="345" t="s">
        <v>170</v>
      </c>
    </row>
    <row r="214" spans="2:11">
      <c r="B214" s="333"/>
      <c r="C214" s="100"/>
      <c r="D214" s="100"/>
      <c r="E214" s="328"/>
      <c r="F214" s="310"/>
      <c r="G214" s="100"/>
      <c r="H214" s="100"/>
      <c r="I214" s="337"/>
    </row>
    <row r="215" spans="2:11" ht="18.75">
      <c r="B215" s="331" t="s">
        <v>1232</v>
      </c>
      <c r="C215" s="100"/>
      <c r="D215" s="100"/>
      <c r="E215" s="328"/>
      <c r="F215" s="310"/>
      <c r="G215" s="100"/>
      <c r="H215" s="100"/>
      <c r="I215" s="337"/>
    </row>
    <row r="216" spans="2:11">
      <c r="B216" s="305" t="s">
        <v>1233</v>
      </c>
      <c r="C216" s="306" t="s">
        <v>1226</v>
      </c>
      <c r="D216" s="307" t="s">
        <v>1234</v>
      </c>
      <c r="E216" s="69">
        <v>420</v>
      </c>
      <c r="F216" s="343">
        <v>350</v>
      </c>
      <c r="G216" s="344" t="s">
        <v>170</v>
      </c>
      <c r="H216" s="344" t="s">
        <v>170</v>
      </c>
      <c r="I216" s="345" t="s">
        <v>170</v>
      </c>
    </row>
    <row r="217" spans="2:11">
      <c r="B217" s="305" t="s">
        <v>1235</v>
      </c>
      <c r="C217" s="306" t="s">
        <v>1226</v>
      </c>
      <c r="D217" s="307" t="s">
        <v>1236</v>
      </c>
      <c r="E217" s="69">
        <v>2.4</v>
      </c>
      <c r="F217" s="343">
        <v>2</v>
      </c>
      <c r="G217" s="344" t="s">
        <v>170</v>
      </c>
      <c r="H217" s="344" t="s">
        <v>170</v>
      </c>
      <c r="I217" s="345" t="s">
        <v>170</v>
      </c>
    </row>
    <row r="218" spans="2:11">
      <c r="B218" s="338"/>
      <c r="C218" s="285"/>
      <c r="D218" s="284"/>
      <c r="E218" s="287"/>
      <c r="F218" s="310"/>
      <c r="G218" s="287"/>
      <c r="H218" s="287"/>
      <c r="I218" s="332"/>
    </row>
    <row r="219" spans="2:11" ht="18.75">
      <c r="B219" s="331" t="s">
        <v>1237</v>
      </c>
      <c r="C219" s="100"/>
      <c r="D219" s="100"/>
      <c r="E219" s="328"/>
      <c r="F219" s="310"/>
      <c r="G219" s="100"/>
      <c r="H219" s="100"/>
      <c r="I219" s="337"/>
    </row>
    <row r="220" spans="2:11" ht="25.5">
      <c r="B220" s="212" t="s">
        <v>1238</v>
      </c>
      <c r="C220" s="68" t="s">
        <v>1226</v>
      </c>
      <c r="D220" s="75" t="s">
        <v>1239</v>
      </c>
      <c r="E220" s="69">
        <v>720</v>
      </c>
      <c r="F220" s="343">
        <v>600</v>
      </c>
      <c r="G220" s="344" t="s">
        <v>170</v>
      </c>
      <c r="H220" s="344" t="s">
        <v>170</v>
      </c>
      <c r="I220" s="345" t="s">
        <v>170</v>
      </c>
    </row>
    <row r="221" spans="2:11" ht="25.5">
      <c r="B221" s="212" t="s">
        <v>1240</v>
      </c>
      <c r="C221" s="68" t="s">
        <v>1226</v>
      </c>
      <c r="D221" s="75" t="s">
        <v>1241</v>
      </c>
      <c r="E221" s="69">
        <v>720</v>
      </c>
      <c r="F221" s="343">
        <v>600</v>
      </c>
      <c r="G221" s="344" t="s">
        <v>170</v>
      </c>
      <c r="H221" s="344" t="s">
        <v>170</v>
      </c>
      <c r="I221" s="345" t="s">
        <v>170</v>
      </c>
    </row>
    <row r="222" spans="2:11">
      <c r="B222" s="212" t="s">
        <v>1242</v>
      </c>
      <c r="C222" s="68" t="s">
        <v>1226</v>
      </c>
      <c r="D222" s="75" t="s">
        <v>1243</v>
      </c>
      <c r="E222" s="69">
        <v>70</v>
      </c>
      <c r="F222" s="343">
        <v>50</v>
      </c>
      <c r="G222" s="344" t="s">
        <v>170</v>
      </c>
      <c r="H222" s="344" t="s">
        <v>170</v>
      </c>
      <c r="I222" s="345" t="s">
        <v>170</v>
      </c>
      <c r="K222" s="4"/>
    </row>
    <row r="223" spans="2:11">
      <c r="B223" s="212" t="s">
        <v>1244</v>
      </c>
      <c r="C223" s="68" t="s">
        <v>1226</v>
      </c>
      <c r="D223" s="75" t="s">
        <v>1245</v>
      </c>
      <c r="E223" s="69">
        <v>4.2</v>
      </c>
      <c r="F223" s="343">
        <v>3.5</v>
      </c>
      <c r="G223" s="344" t="s">
        <v>170</v>
      </c>
      <c r="H223" s="344" t="s">
        <v>170</v>
      </c>
      <c r="I223" s="345" t="s">
        <v>170</v>
      </c>
    </row>
    <row r="224" spans="2:11">
      <c r="B224" s="346" t="s">
        <v>1246</v>
      </c>
      <c r="C224" s="68" t="s">
        <v>1226</v>
      </c>
      <c r="D224" s="76" t="s">
        <v>1247</v>
      </c>
      <c r="E224" s="69">
        <v>3.9</v>
      </c>
      <c r="F224" s="343">
        <v>3.25</v>
      </c>
      <c r="G224" s="344" t="s">
        <v>170</v>
      </c>
      <c r="H224" s="344" t="s">
        <v>170</v>
      </c>
      <c r="I224" s="345" t="s">
        <v>170</v>
      </c>
    </row>
    <row r="225" spans="2:9">
      <c r="B225" s="346" t="s">
        <v>1248</v>
      </c>
      <c r="C225" s="68" t="s">
        <v>1226</v>
      </c>
      <c r="D225" s="76" t="s">
        <v>1249</v>
      </c>
      <c r="E225" s="69">
        <v>3.6</v>
      </c>
      <c r="F225" s="343">
        <v>3</v>
      </c>
      <c r="G225" s="344" t="s">
        <v>170</v>
      </c>
      <c r="H225" s="344" t="s">
        <v>170</v>
      </c>
      <c r="I225" s="345" t="s">
        <v>170</v>
      </c>
    </row>
    <row r="226" spans="2:9">
      <c r="B226" s="346" t="s">
        <v>1250</v>
      </c>
      <c r="C226" s="68" t="s">
        <v>1226</v>
      </c>
      <c r="D226" s="76" t="s">
        <v>1251</v>
      </c>
      <c r="E226" s="69">
        <v>3.3</v>
      </c>
      <c r="F226" s="343">
        <v>2.75</v>
      </c>
      <c r="G226" s="344" t="s">
        <v>170</v>
      </c>
      <c r="H226" s="344" t="s">
        <v>170</v>
      </c>
      <c r="I226" s="345" t="s">
        <v>170</v>
      </c>
    </row>
    <row r="227" spans="2:9">
      <c r="B227" s="347"/>
      <c r="C227" s="285"/>
      <c r="D227" s="348"/>
      <c r="E227" s="287"/>
      <c r="F227" s="310"/>
      <c r="G227" s="287"/>
      <c r="H227" s="287"/>
      <c r="I227" s="332"/>
    </row>
    <row r="228" spans="2:9" ht="18.75">
      <c r="B228" s="331" t="s">
        <v>1252</v>
      </c>
      <c r="C228" s="100"/>
      <c r="D228" s="100"/>
      <c r="E228" s="328"/>
      <c r="F228" s="310"/>
      <c r="G228" s="100"/>
      <c r="H228" s="100"/>
      <c r="I228" s="337"/>
    </row>
    <row r="229" spans="2:9" ht="31.5" customHeight="1">
      <c r="B229" s="346" t="s">
        <v>1253</v>
      </c>
      <c r="C229" s="68" t="s">
        <v>1226</v>
      </c>
      <c r="D229" s="10" t="s">
        <v>1254</v>
      </c>
      <c r="E229" s="69">
        <v>500</v>
      </c>
      <c r="F229" s="343">
        <v>400</v>
      </c>
      <c r="G229" s="344" t="s">
        <v>170</v>
      </c>
      <c r="H229" s="344" t="s">
        <v>170</v>
      </c>
      <c r="I229" s="345" t="s">
        <v>170</v>
      </c>
    </row>
    <row r="230" spans="2:9" ht="14.45" customHeight="1">
      <c r="B230" s="346" t="s">
        <v>1255</v>
      </c>
      <c r="C230" s="68" t="s">
        <v>1226</v>
      </c>
      <c r="D230" s="10" t="s">
        <v>1256</v>
      </c>
      <c r="E230" s="69">
        <v>300</v>
      </c>
      <c r="F230" s="343">
        <v>225</v>
      </c>
      <c r="G230" s="344" t="s">
        <v>170</v>
      </c>
      <c r="H230" s="344" t="s">
        <v>170</v>
      </c>
      <c r="I230" s="345" t="s">
        <v>170</v>
      </c>
    </row>
    <row r="231" spans="2:9" ht="14.45" customHeight="1">
      <c r="B231" s="346" t="s">
        <v>1257</v>
      </c>
      <c r="C231" s="68" t="s">
        <v>1226</v>
      </c>
      <c r="D231" s="10" t="s">
        <v>1258</v>
      </c>
      <c r="E231" s="69">
        <v>200</v>
      </c>
      <c r="F231" s="343">
        <v>150</v>
      </c>
      <c r="G231" s="344" t="s">
        <v>170</v>
      </c>
      <c r="H231" s="344" t="s">
        <v>170</v>
      </c>
      <c r="I231" s="345" t="s">
        <v>170</v>
      </c>
    </row>
    <row r="232" spans="2:9" ht="14.45" customHeight="1" thickBot="1">
      <c r="B232" s="349" t="s">
        <v>1259</v>
      </c>
      <c r="C232" s="301" t="s">
        <v>1226</v>
      </c>
      <c r="D232" s="350" t="s">
        <v>1260</v>
      </c>
      <c r="E232" s="295">
        <v>500</v>
      </c>
      <c r="F232" s="351">
        <v>400</v>
      </c>
      <c r="G232" s="352" t="s">
        <v>170</v>
      </c>
      <c r="H232" s="352" t="s">
        <v>170</v>
      </c>
      <c r="I232" s="353" t="s">
        <v>170</v>
      </c>
    </row>
    <row r="233" spans="2:9">
      <c r="B233" s="158"/>
      <c r="C233" s="285"/>
      <c r="D233" s="354"/>
      <c r="E233" s="287"/>
      <c r="F233" s="310"/>
      <c r="G233" s="287"/>
      <c r="H233" s="287"/>
      <c r="I233" s="287"/>
    </row>
    <row r="234" spans="2:9" ht="15" customHeight="1" thickBot="1">
      <c r="B234" s="100"/>
      <c r="C234" s="100"/>
      <c r="D234" s="100"/>
      <c r="E234" s="328"/>
      <c r="F234" s="336"/>
      <c r="G234" s="100"/>
      <c r="H234" s="328"/>
      <c r="I234" s="100"/>
    </row>
    <row r="235" spans="2:9" ht="28.5">
      <c r="B235" s="292" t="s">
        <v>1261</v>
      </c>
      <c r="C235" s="329"/>
      <c r="D235" s="329"/>
      <c r="E235" s="330"/>
      <c r="F235" s="312"/>
      <c r="G235" s="329"/>
      <c r="H235" s="355"/>
      <c r="I235" s="287"/>
    </row>
    <row r="236" spans="2:9" ht="15" customHeight="1">
      <c r="B236" s="356" t="s">
        <v>1262</v>
      </c>
      <c r="C236" s="11"/>
      <c r="D236" s="11" t="s">
        <v>163</v>
      </c>
      <c r="E236" s="11" t="s">
        <v>163</v>
      </c>
      <c r="F236" s="11" t="s">
        <v>451</v>
      </c>
      <c r="G236" s="165" t="s">
        <v>452</v>
      </c>
      <c r="H236" s="357" t="s">
        <v>453</v>
      </c>
      <c r="I236" s="100"/>
    </row>
    <row r="237" spans="2:9" ht="30">
      <c r="B237" s="346" t="s">
        <v>1263</v>
      </c>
      <c r="C237" s="10" t="s">
        <v>1226</v>
      </c>
      <c r="D237" s="10" t="s">
        <v>1264</v>
      </c>
      <c r="E237" s="167">
        <v>34</v>
      </c>
      <c r="F237" s="358">
        <v>26</v>
      </c>
      <c r="G237" s="359" t="s">
        <v>170</v>
      </c>
      <c r="H237" s="360" t="s">
        <v>170</v>
      </c>
      <c r="I237" s="100"/>
    </row>
    <row r="238" spans="2:9" ht="30">
      <c r="B238" s="346" t="s">
        <v>1265</v>
      </c>
      <c r="C238" s="10" t="s">
        <v>1226</v>
      </c>
      <c r="D238" s="10" t="s">
        <v>1266</v>
      </c>
      <c r="E238" s="167">
        <v>77</v>
      </c>
      <c r="F238" s="358">
        <v>59</v>
      </c>
      <c r="G238" s="359" t="s">
        <v>170</v>
      </c>
      <c r="H238" s="360" t="s">
        <v>170</v>
      </c>
      <c r="I238" s="100"/>
    </row>
    <row r="239" spans="2:9" ht="30">
      <c r="B239" s="346" t="s">
        <v>1267</v>
      </c>
      <c r="C239" s="10" t="s">
        <v>1226</v>
      </c>
      <c r="D239" s="10" t="s">
        <v>1268</v>
      </c>
      <c r="E239" s="167">
        <v>117</v>
      </c>
      <c r="F239" s="358">
        <v>90</v>
      </c>
      <c r="G239" s="359" t="s">
        <v>170</v>
      </c>
      <c r="H239" s="360" t="s">
        <v>170</v>
      </c>
      <c r="I239" s="100"/>
    </row>
    <row r="240" spans="2:9" ht="30">
      <c r="B240" s="346" t="s">
        <v>1269</v>
      </c>
      <c r="C240" s="10" t="s">
        <v>1226</v>
      </c>
      <c r="D240" s="10" t="s">
        <v>1264</v>
      </c>
      <c r="E240" s="167">
        <v>46</v>
      </c>
      <c r="F240" s="358">
        <v>35</v>
      </c>
      <c r="G240" s="359" t="s">
        <v>170</v>
      </c>
      <c r="H240" s="360" t="s">
        <v>170</v>
      </c>
      <c r="I240" s="100"/>
    </row>
    <row r="241" spans="2:9" ht="30">
      <c r="B241" s="346" t="s">
        <v>1270</v>
      </c>
      <c r="C241" s="10" t="s">
        <v>1226</v>
      </c>
      <c r="D241" s="10" t="s">
        <v>1266</v>
      </c>
      <c r="E241" s="167">
        <v>103</v>
      </c>
      <c r="F241" s="358">
        <v>79</v>
      </c>
      <c r="G241" s="359" t="s">
        <v>170</v>
      </c>
      <c r="H241" s="360" t="s">
        <v>170</v>
      </c>
      <c r="I241" s="100"/>
    </row>
    <row r="242" spans="2:9" ht="30">
      <c r="B242" s="346" t="s">
        <v>1271</v>
      </c>
      <c r="C242" s="10" t="s">
        <v>1226</v>
      </c>
      <c r="D242" s="10" t="s">
        <v>1268</v>
      </c>
      <c r="E242" s="167">
        <v>149</v>
      </c>
      <c r="F242" s="358">
        <v>114</v>
      </c>
      <c r="G242" s="359" t="s">
        <v>170</v>
      </c>
      <c r="H242" s="360" t="s">
        <v>170</v>
      </c>
    </row>
    <row r="243" spans="2:9" ht="15" customHeight="1">
      <c r="B243" s="356" t="s">
        <v>1272</v>
      </c>
      <c r="C243" s="11"/>
      <c r="D243" s="11"/>
      <c r="E243" s="11" t="s">
        <v>163</v>
      </c>
      <c r="F243" s="11"/>
      <c r="G243" s="100"/>
      <c r="H243" s="365"/>
    </row>
    <row r="244" spans="2:9" ht="30">
      <c r="B244" s="361" t="s">
        <v>267</v>
      </c>
      <c r="C244" s="362" t="s">
        <v>1226</v>
      </c>
      <c r="D244" s="362" t="s">
        <v>1273</v>
      </c>
      <c r="E244" s="363">
        <v>649</v>
      </c>
      <c r="F244" s="364">
        <v>499</v>
      </c>
      <c r="G244" s="100"/>
      <c r="H244" s="365"/>
    </row>
    <row r="245" spans="2:9" ht="30">
      <c r="B245" s="361" t="s">
        <v>269</v>
      </c>
      <c r="C245" s="362" t="s">
        <v>1226</v>
      </c>
      <c r="D245" s="362" t="s">
        <v>1274</v>
      </c>
      <c r="E245" s="363">
        <v>844</v>
      </c>
      <c r="F245" s="364">
        <v>649</v>
      </c>
      <c r="G245" s="100"/>
      <c r="H245" s="365"/>
    </row>
    <row r="246" spans="2:9" ht="30">
      <c r="B246" s="361" t="s">
        <v>271</v>
      </c>
      <c r="C246" s="362" t="s">
        <v>1226</v>
      </c>
      <c r="D246" s="362" t="s">
        <v>1275</v>
      </c>
      <c r="E246" s="363">
        <v>974</v>
      </c>
      <c r="F246" s="364">
        <v>749</v>
      </c>
      <c r="G246" s="100"/>
      <c r="H246" s="365"/>
    </row>
    <row r="247" spans="2:9" ht="30.75" thickBot="1">
      <c r="B247" s="366" t="s">
        <v>273</v>
      </c>
      <c r="C247" s="367" t="s">
        <v>1226</v>
      </c>
      <c r="D247" s="367" t="s">
        <v>1276</v>
      </c>
      <c r="E247" s="368">
        <v>1169</v>
      </c>
      <c r="F247" s="369">
        <v>899</v>
      </c>
      <c r="G247" s="100"/>
      <c r="H247" s="365"/>
    </row>
    <row r="248" spans="2:9" ht="15" customHeight="1">
      <c r="B248" s="356" t="s">
        <v>1277</v>
      </c>
      <c r="C248" s="11"/>
      <c r="D248" s="11"/>
      <c r="E248" s="11" t="s">
        <v>163</v>
      </c>
      <c r="F248" s="370"/>
      <c r="G248" s="100"/>
      <c r="H248" s="365"/>
    </row>
    <row r="249" spans="2:9" ht="30">
      <c r="B249" s="361" t="s">
        <v>1278</v>
      </c>
      <c r="C249" s="362" t="s">
        <v>1226</v>
      </c>
      <c r="D249" s="362" t="s">
        <v>1273</v>
      </c>
      <c r="E249" s="472">
        <v>1849.6499999999999</v>
      </c>
      <c r="F249" s="371">
        <v>1422.1499999999999</v>
      </c>
      <c r="G249" s="100"/>
      <c r="H249" s="365"/>
    </row>
    <row r="250" spans="2:9" ht="30">
      <c r="B250" s="361" t="s">
        <v>1279</v>
      </c>
      <c r="C250" s="362" t="s">
        <v>1226</v>
      </c>
      <c r="D250" s="362" t="s">
        <v>1274</v>
      </c>
      <c r="E250" s="472">
        <v>2405.4</v>
      </c>
      <c r="F250" s="371">
        <v>1849.6499999999999</v>
      </c>
      <c r="G250" s="100"/>
      <c r="H250" s="365"/>
    </row>
    <row r="251" spans="2:9" ht="30">
      <c r="B251" s="361" t="s">
        <v>1280</v>
      </c>
      <c r="C251" s="362" t="s">
        <v>1226</v>
      </c>
      <c r="D251" s="362" t="s">
        <v>1275</v>
      </c>
      <c r="E251" s="472">
        <v>2775.9</v>
      </c>
      <c r="F251" s="371">
        <v>2134.65</v>
      </c>
      <c r="G251" s="100"/>
      <c r="H251" s="365"/>
    </row>
    <row r="252" spans="2:9" ht="30.75" thickBot="1">
      <c r="B252" s="366" t="s">
        <v>1281</v>
      </c>
      <c r="C252" s="362" t="s">
        <v>1226</v>
      </c>
      <c r="D252" s="367" t="s">
        <v>1276</v>
      </c>
      <c r="E252" s="472">
        <v>3331.6499999999996</v>
      </c>
      <c r="F252" s="371">
        <v>2562.15</v>
      </c>
      <c r="G252" s="100"/>
      <c r="H252" s="365"/>
    </row>
    <row r="253" spans="2:9" ht="15" customHeight="1">
      <c r="B253" s="356" t="s">
        <v>1282</v>
      </c>
      <c r="C253" s="11"/>
      <c r="D253" s="11"/>
      <c r="E253" s="11" t="s">
        <v>163</v>
      </c>
      <c r="F253" s="11"/>
      <c r="G253" s="100"/>
      <c r="H253" s="365"/>
    </row>
    <row r="254" spans="2:9" ht="30">
      <c r="B254" s="361" t="s">
        <v>1283</v>
      </c>
      <c r="C254" s="362" t="s">
        <v>1226</v>
      </c>
      <c r="D254" s="362" t="s">
        <v>1273</v>
      </c>
      <c r="E254" s="472">
        <v>2920.5</v>
      </c>
      <c r="F254" s="371">
        <v>2245.5</v>
      </c>
      <c r="G254" s="100"/>
      <c r="H254" s="365"/>
    </row>
    <row r="255" spans="2:9" ht="30">
      <c r="B255" s="361" t="s">
        <v>1284</v>
      </c>
      <c r="C255" s="362" t="s">
        <v>1226</v>
      </c>
      <c r="D255" s="362" t="s">
        <v>1274</v>
      </c>
      <c r="E255" s="472">
        <v>3798</v>
      </c>
      <c r="F255" s="371">
        <v>3245</v>
      </c>
      <c r="G255" s="100"/>
      <c r="H255" s="365"/>
    </row>
    <row r="256" spans="2:9" ht="30">
      <c r="B256" s="361" t="s">
        <v>1285</v>
      </c>
      <c r="C256" s="362" t="s">
        <v>1226</v>
      </c>
      <c r="D256" s="362" t="s">
        <v>1275</v>
      </c>
      <c r="E256" s="472">
        <v>4383</v>
      </c>
      <c r="F256" s="371">
        <v>3745</v>
      </c>
      <c r="G256" s="100"/>
      <c r="H256" s="365"/>
    </row>
    <row r="257" spans="2:8" ht="30.75" thickBot="1">
      <c r="B257" s="366" t="s">
        <v>1286</v>
      </c>
      <c r="C257" s="367" t="s">
        <v>1226</v>
      </c>
      <c r="D257" s="367" t="s">
        <v>1276</v>
      </c>
      <c r="E257" s="472">
        <v>5260.5</v>
      </c>
      <c r="F257" s="452">
        <v>4495</v>
      </c>
      <c r="G257" s="372"/>
      <c r="H257" s="373"/>
    </row>
    <row r="260" spans="2:8" ht="28.5">
      <c r="B260" s="292" t="s">
        <v>1287</v>
      </c>
      <c r="C260" s="329"/>
      <c r="D260" s="329"/>
      <c r="E260" s="330"/>
      <c r="F260" s="521"/>
    </row>
    <row r="261" spans="2:8" ht="18.75">
      <c r="B261" s="331" t="s">
        <v>1288</v>
      </c>
      <c r="C261" s="100"/>
      <c r="D261" s="100"/>
      <c r="E261" s="328"/>
      <c r="F261" s="522"/>
    </row>
    <row r="262" spans="2:8">
      <c r="B262" s="212" t="s">
        <v>1289</v>
      </c>
      <c r="C262" s="68" t="s">
        <v>162</v>
      </c>
      <c r="D262" s="75" t="s">
        <v>1290</v>
      </c>
      <c r="E262" s="69">
        <v>499</v>
      </c>
      <c r="F262" s="523">
        <v>437</v>
      </c>
    </row>
    <row r="263" spans="2:8" ht="14.45" customHeight="1">
      <c r="B263" s="212" t="s">
        <v>1291</v>
      </c>
      <c r="C263" s="68" t="s">
        <v>162</v>
      </c>
      <c r="D263" s="75" t="s">
        <v>1292</v>
      </c>
      <c r="E263" s="69">
        <v>899</v>
      </c>
      <c r="F263" s="523">
        <v>788</v>
      </c>
    </row>
    <row r="264" spans="2:8">
      <c r="B264" s="212" t="s">
        <v>1293</v>
      </c>
      <c r="C264" s="68" t="s">
        <v>162</v>
      </c>
      <c r="D264" s="75" t="s">
        <v>1294</v>
      </c>
      <c r="E264" s="69">
        <v>1999</v>
      </c>
      <c r="F264" s="523">
        <v>1753</v>
      </c>
    </row>
    <row r="265" spans="2:8">
      <c r="B265" s="212" t="s">
        <v>1295</v>
      </c>
      <c r="C265" s="68" t="s">
        <v>162</v>
      </c>
      <c r="D265" s="75" t="s">
        <v>1296</v>
      </c>
      <c r="E265" s="69">
        <v>2499</v>
      </c>
      <c r="F265" s="523">
        <v>2192</v>
      </c>
    </row>
    <row r="266" spans="2:8">
      <c r="B266" s="346" t="s">
        <v>1297</v>
      </c>
      <c r="C266" s="68" t="s">
        <v>162</v>
      </c>
      <c r="D266" s="76" t="s">
        <v>1298</v>
      </c>
      <c r="E266" s="69">
        <v>499</v>
      </c>
      <c r="F266" s="523">
        <v>437</v>
      </c>
    </row>
    <row r="267" spans="2:8">
      <c r="B267" s="346" t="s">
        <v>1299</v>
      </c>
      <c r="C267" s="68" t="s">
        <v>162</v>
      </c>
      <c r="D267" s="76" t="s">
        <v>1300</v>
      </c>
      <c r="E267" s="69">
        <v>499</v>
      </c>
      <c r="F267" s="523">
        <v>437</v>
      </c>
    </row>
    <row r="268" spans="2:8">
      <c r="B268" s="346" t="s">
        <v>1301</v>
      </c>
      <c r="C268" s="68" t="s">
        <v>162</v>
      </c>
      <c r="D268" s="76" t="s">
        <v>1302</v>
      </c>
      <c r="E268" s="69">
        <v>499</v>
      </c>
      <c r="F268" s="523">
        <v>437</v>
      </c>
    </row>
    <row r="269" spans="2:8">
      <c r="B269" s="347"/>
      <c r="C269" s="285"/>
      <c r="D269" s="348"/>
      <c r="E269" s="287"/>
      <c r="F269" s="522"/>
    </row>
    <row r="270" spans="2:8" ht="18.75">
      <c r="B270" s="331" t="s">
        <v>1303</v>
      </c>
      <c r="C270" s="100"/>
      <c r="D270" s="100"/>
      <c r="E270" s="328"/>
      <c r="F270" s="522"/>
    </row>
    <row r="271" spans="2:8" ht="33.6" customHeight="1">
      <c r="B271" s="346" t="s">
        <v>1304</v>
      </c>
      <c r="C271" s="68" t="s">
        <v>162</v>
      </c>
      <c r="D271" s="10" t="s">
        <v>1305</v>
      </c>
      <c r="E271" s="69">
        <v>8302</v>
      </c>
      <c r="F271" s="523">
        <v>7219</v>
      </c>
    </row>
    <row r="272" spans="2:8" ht="14.45" customHeight="1" thickBot="1">
      <c r="B272" s="349" t="s">
        <v>1306</v>
      </c>
      <c r="C272" s="301" t="s">
        <v>162</v>
      </c>
      <c r="D272" s="350" t="s">
        <v>1307</v>
      </c>
      <c r="E272" s="295">
        <v>15293</v>
      </c>
      <c r="F272" s="524"/>
    </row>
  </sheetData>
  <pageMargins left="0.70866141732283472" right="0.70866141732283472" top="0.74803149606299213" bottom="0.74803149606299213" header="0.31496062992125984" footer="0.31496062992125984"/>
  <pageSetup paperSize="9" scale="1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84450F99AD5B43A8C38B8729271DD4" ma:contentTypeVersion="22" ma:contentTypeDescription="Create a new document." ma:contentTypeScope="" ma:versionID="5c4073c1cdf44b4bcc781925384a6513">
  <xsd:schema xmlns:xsd="http://www.w3.org/2001/XMLSchema" xmlns:xs="http://www.w3.org/2001/XMLSchema" xmlns:p="http://schemas.microsoft.com/office/2006/metadata/properties" xmlns:ns2="88cd542b-8263-48e9-88c6-21e8db9d4b61" xmlns:ns3="24063cad-53e4-4978-b49b-a6077cd7886f" targetNamespace="http://schemas.microsoft.com/office/2006/metadata/properties" ma:root="true" ma:fieldsID="e33e27f7bed7562298742034af0f820c" ns2:_="" ns3:_="">
    <xsd:import namespace="88cd542b-8263-48e9-88c6-21e8db9d4b61"/>
    <xsd:import namespace="24063cad-53e4-4978-b49b-a6077cd78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d542b-8263-48e9-88c6-21e8db9d4b6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ad7d4ad4-feac-46f5-ab1d-31058b04c4f7}" ma:internalName="TaxCatchAll" ma:showField="CatchAllData" ma:web="88cd542b-8263-48e9-88c6-21e8db9d4b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063cad-53e4-4978-b49b-a6077cd788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1792c-6686-4043-9ae2-44f72a467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063cad-53e4-4978-b49b-a6077cd7886f">
      <Terms xmlns="http://schemas.microsoft.com/office/infopath/2007/PartnerControls"/>
    </lcf76f155ced4ddcb4097134ff3c332f>
    <TaxCatchAll xmlns="88cd542b-8263-48e9-88c6-21e8db9d4b61" xsi:nil="true"/>
  </documentManagement>
</p:properties>
</file>

<file path=customXml/itemProps1.xml><?xml version="1.0" encoding="utf-8"?>
<ds:datastoreItem xmlns:ds="http://schemas.openxmlformats.org/officeDocument/2006/customXml" ds:itemID="{8A8F4D20-9BCE-4B72-8F93-576DD08256D1}"/>
</file>

<file path=customXml/itemProps2.xml><?xml version="1.0" encoding="utf-8"?>
<ds:datastoreItem xmlns:ds="http://schemas.openxmlformats.org/officeDocument/2006/customXml" ds:itemID="{B02382D5-A9B8-46C5-98F2-E1D32170D7E8}"/>
</file>

<file path=customXml/itemProps3.xml><?xml version="1.0" encoding="utf-8"?>
<ds:datastoreItem xmlns:ds="http://schemas.openxmlformats.org/officeDocument/2006/customXml" ds:itemID="{D280BCCA-9486-4EAA-B43A-527E3A8AB2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dc:creator>
  <cp:keywords/>
  <dc:description/>
  <cp:lastModifiedBy/>
  <cp:revision/>
  <dcterms:created xsi:type="dcterms:W3CDTF">2023-02-06T13:52:51Z</dcterms:created>
  <dcterms:modified xsi:type="dcterms:W3CDTF">2026-03-02T10:23:17Z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0x0101001784450F99AD5B43A8C38B8729271DD4</vt:lpwstr>
  </property>
  <property fmtid="{D5CDD505-2E9C-101B-9397-08002B2CF9AE}" pid="3" name="MediaServiceImageTags">
    <vt:lpwstr/>
  </property>
</Properties>
</file>